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8-12\"/>
    </mc:Choice>
  </mc:AlternateContent>
  <xr:revisionPtr revIDLastSave="0" documentId="13_ncr:1_{51F78C14-279D-456F-9C52-9441119E74BE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العراقيين - OTC" sheetId="83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K93" i="73" l="1"/>
  <c r="L93" i="73"/>
  <c r="M93" i="73"/>
  <c r="K27" i="73"/>
  <c r="L27" i="73"/>
  <c r="M27" i="73"/>
  <c r="K21" i="79" l="1"/>
  <c r="L21" i="79"/>
  <c r="M21" i="79"/>
  <c r="J60" i="77"/>
  <c r="K60" i="77"/>
  <c r="L60" i="77"/>
  <c r="K14" i="79"/>
  <c r="L14" i="79"/>
  <c r="M14" i="79"/>
  <c r="K10" i="79"/>
  <c r="L10" i="79"/>
  <c r="M10" i="79"/>
  <c r="F32" i="55" l="1"/>
  <c r="E32" i="55"/>
  <c r="D32" i="55"/>
  <c r="F29" i="55"/>
  <c r="E29" i="55"/>
  <c r="D29" i="55"/>
  <c r="F26" i="55"/>
  <c r="E26" i="55"/>
  <c r="D26" i="55"/>
  <c r="F23" i="55"/>
  <c r="F33" i="55" s="1"/>
  <c r="E23" i="55"/>
  <c r="E33" i="55" s="1"/>
  <c r="D23" i="55"/>
  <c r="D33" i="55" s="1"/>
  <c r="F13" i="55"/>
  <c r="E13" i="55"/>
  <c r="D13" i="55"/>
  <c r="F10" i="55"/>
  <c r="F14" i="55" s="1"/>
  <c r="E10" i="55"/>
  <c r="D10" i="55"/>
  <c r="F6" i="83"/>
  <c r="F7" i="83" s="1"/>
  <c r="E6" i="83"/>
  <c r="E7" i="83" s="1"/>
  <c r="D6" i="83"/>
  <c r="D7" i="83" s="1"/>
  <c r="D14" i="55" l="1"/>
  <c r="E14" i="55"/>
  <c r="L24" i="79" l="1"/>
  <c r="M24" i="79"/>
  <c r="K24" i="79"/>
  <c r="J8" i="81"/>
  <c r="J67" i="77"/>
  <c r="K6" i="76"/>
  <c r="K10" i="76"/>
  <c r="J30" i="77" l="1"/>
  <c r="K73" i="73"/>
  <c r="L73" i="73"/>
  <c r="M73" i="73"/>
  <c r="J53" i="77" l="1"/>
  <c r="K53" i="77"/>
  <c r="L53" i="77"/>
  <c r="K67" i="77"/>
  <c r="L67" i="77"/>
  <c r="J38" i="77"/>
  <c r="K38" i="77"/>
  <c r="L38" i="77"/>
  <c r="J21" i="77"/>
  <c r="K21" i="77"/>
  <c r="L21" i="77"/>
  <c r="L10" i="76" l="1"/>
  <c r="M10" i="76"/>
  <c r="K17" i="79"/>
  <c r="L17" i="79"/>
  <c r="M17" i="79"/>
  <c r="K24" i="76"/>
  <c r="L24" i="76"/>
  <c r="M24" i="76"/>
  <c r="L25" i="79" l="1"/>
  <c r="K25" i="79"/>
  <c r="M25" i="79"/>
  <c r="K30" i="77"/>
  <c r="L30" i="77"/>
  <c r="K18" i="76"/>
  <c r="G8" i="81" l="1"/>
  <c r="G9" i="81" s="1"/>
  <c r="H8" i="81"/>
  <c r="H9" i="81" s="1"/>
  <c r="I8" i="81"/>
  <c r="I9" i="81" s="1"/>
  <c r="L21" i="76" l="1"/>
  <c r="M21" i="76"/>
  <c r="K21" i="76"/>
  <c r="K53" i="73"/>
  <c r="L53" i="73"/>
  <c r="M53" i="73"/>
  <c r="L18" i="76" l="1"/>
  <c r="M18" i="76"/>
  <c r="K25" i="76" l="1"/>
  <c r="L6" i="76"/>
  <c r="L25" i="76" s="1"/>
  <c r="M6" i="76"/>
  <c r="M25" i="76" s="1"/>
  <c r="J25" i="77" l="1"/>
  <c r="J68" i="77" s="1"/>
  <c r="K25" i="77"/>
  <c r="K68" i="77" s="1"/>
  <c r="L25" i="77"/>
  <c r="L68" i="77" s="1"/>
  <c r="K38" i="73" l="1"/>
  <c r="L38" i="73"/>
  <c r="M38" i="73"/>
  <c r="K31" i="73" l="1"/>
  <c r="L31" i="73"/>
  <c r="M31" i="73"/>
  <c r="K85" i="73" l="1"/>
  <c r="K94" i="73" s="1"/>
  <c r="L85" i="73"/>
  <c r="L94" i="73" s="1"/>
  <c r="M85" i="73"/>
  <c r="M94" i="73" s="1"/>
</calcChain>
</file>

<file path=xl/sharedStrings.xml><?xml version="1.0" encoding="utf-8"?>
<sst xmlns="http://schemas.openxmlformats.org/spreadsheetml/2006/main" count="1385" uniqueCount="468">
  <si>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</si>
  <si>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</si>
  <si>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</si>
  <si>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</si>
  <si>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</si>
  <si>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</si>
  <si>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</si>
  <si>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</si>
  <si>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</si>
  <si>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</si>
  <si>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</si>
  <si>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</si>
  <si>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</si>
  <si>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</si>
  <si>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</si>
  <si>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</si>
  <si>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</si>
  <si>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</si>
  <si>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</si>
  <si>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</si>
  <si>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</si>
  <si>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</si>
  <si>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</si>
  <si>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</si>
  <si>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</si>
  <si>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</si>
  <si>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</si>
  <si>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</si>
  <si>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</si>
  <si>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</si>
  <si>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</si>
  <si>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</si>
  <si>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</si>
  <si>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</si>
  <si>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</si>
  <si>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</si>
  <si>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</si>
  <si>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</si>
  <si>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</si>
  <si>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</si>
  <si>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</si>
  <si>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</si>
  <si>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</si>
  <si>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</si>
  <si>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</si>
  <si>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</si>
  <si>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</si>
  <si>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</si>
  <si>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</si>
  <si>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</si>
  <si>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</si>
  <si>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</si>
  <si>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</si>
  <si>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</si>
  <si>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</si>
  <si>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</si>
  <si>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</si>
  <si>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</si>
  <si>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</si>
  <si>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</si>
  <si>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</si>
  <si>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</si>
  <si>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</si>
  <si>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</si>
  <si>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</si>
  <si>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</si>
  <si>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</si>
  <si>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</si>
  <si>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</si>
  <si>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</si>
  <si>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</si>
  <si>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</si>
  <si>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</si>
  <si>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</si>
  <si>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</si>
  <si>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</si>
  <si>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</si>
  <si>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</si>
  <si>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</si>
  <si>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</si>
  <si>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</si>
  <si>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</si>
  <si>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</si>
  <si>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</si>
  <si>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</si>
  <si>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</si>
  <si>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</si>
  <si>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</si>
  <si>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</si>
  <si>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</si>
  <si>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</si>
  <si>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</si>
  <si>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</si>
  <si>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</si>
  <si>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</si>
  <si>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</si>
  <si>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</si>
  <si>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</si>
  <si>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</si>
  <si>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</si>
  <si>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</si>
  <si>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</si>
  <si>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</si>
  <si>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</si>
  <si>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</si>
  <si>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</si>
  <si>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</si>
  <si>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</si>
  <si>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</si>
  <si>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</si>
  <si>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</si>
  <si>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</si>
  <si>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</si>
  <si>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</si>
  <si>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</si>
  <si>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</si>
  <si>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</si>
  <si>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</si>
  <si>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</si>
  <si>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</si>
  <si>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</si>
  <si>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</si>
  <si>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</si>
  <si>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</si>
  <si>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</si>
  <si>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</si>
  <si>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</si>
  <si>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</si>
  <si>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</si>
  <si>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</si>
  <si>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</si>
  <si>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</si>
  <si>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</si>
  <si>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</si>
  <si>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</si>
  <si>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</si>
  <si>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</si>
  <si>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</si>
  <si>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</si>
  <si>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</si>
  <si>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</si>
  <si>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</si>
  <si>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</si>
  <si>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</si>
  <si>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</si>
  <si>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</si>
  <si>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</si>
  <si>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</si>
  <si>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</si>
  <si>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</si>
  <si>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</si>
  <si>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</si>
  <si>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</si>
  <si>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</si>
  <si>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</si>
  <si>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</si>
  <si>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</si>
  <si>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</si>
  <si>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</si>
  <si>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</si>
  <si>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</si>
  <si>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</si>
  <si>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</si>
  <si>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</si>
  <si>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</si>
  <si>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</si>
  <si>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</si>
  <si>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</si>
  <si>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</si>
  <si>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</si>
  <si>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</si>
  <si>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</si>
  <si>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</si>
  <si>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</si>
  <si>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</si>
  <si>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</si>
  <si>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</si>
  <si>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</si>
  <si>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</si>
  <si>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</si>
  <si>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</si>
  <si>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</si>
  <si>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</si>
  <si>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</si>
  <si>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</si>
  <si>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</si>
  <si>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</si>
  <si>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</si>
  <si>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</si>
  <si>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</si>
  <si>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</si>
  <si>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</si>
  <si>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</si>
  <si>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</si>
  <si>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</si>
  <si>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</si>
  <si>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</si>
  <si>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</si>
  <si>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</si>
  <si>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</si>
  <si>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</si>
  <si>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</si>
  <si>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</si>
  <si>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</si>
  <si>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</si>
  <si>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</si>
  <si>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</si>
  <si>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</si>
  <si>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</si>
  <si>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</si>
  <si>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</si>
  <si>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</si>
  <si>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</si>
  <si>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</si>
  <si>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</si>
  <si>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</si>
  <si>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</si>
  <si>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</si>
  <si>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</si>
  <si>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</si>
  <si>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</si>
  <si>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</si>
  <si>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</si>
  <si>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</si>
  <si>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</si>
  <si>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</si>
  <si>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</si>
  <si>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</si>
  <si>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</si>
  <si>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</si>
  <si>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</si>
  <si>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</si>
  <si>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</si>
  <si>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</si>
  <si>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</si>
  <si>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</si>
  <si>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</si>
  <si>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</si>
  <si>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</si>
  <si>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</si>
  <si>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</si>
  <si>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</si>
  <si>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</si>
  <si>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</si>
  <si>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</si>
  <si>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</si>
  <si>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</si>
  <si>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</si>
  <si>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</si>
  <si>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</si>
  <si>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</si>
  <si>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</si>
  <si>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</si>
  <si>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</si>
  <si>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</si>
  <si>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</si>
  <si>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</si>
  <si>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</si>
  <si>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</si>
  <si>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</si>
  <si>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</si>
  <si>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</si>
  <si>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</si>
  <si>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</si>
  <si>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</si>
  <si>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</si>
  <si>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</si>
  <si>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</si>
  <si>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</si>
  <si>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</si>
  <si>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</si>
  <si>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</si>
  <si>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</si>
  <si>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</si>
  <si>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</si>
  <si>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</si>
  <si>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</si>
  <si>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</si>
  <si>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</si>
  <si>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</si>
  <si>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</si>
  <si>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</si>
  <si>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</si>
  <si>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</si>
  <si>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</si>
  <si>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</si>
  <si>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</si>
  <si>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</si>
  <si>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</si>
  <si>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</si>
  <si>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</si>
  <si>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</si>
  <si>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</si>
  <si>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</si>
  <si>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</si>
  <si>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</si>
  <si>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</si>
  <si>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</si>
  <si>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</si>
  <si>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</si>
  <si>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</si>
  <si>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</si>
  <si>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</si>
  <si>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</si>
  <si>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</si>
  <si>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</si>
  <si>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</si>
  <si>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</si>
  <si>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</si>
  <si>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</si>
  <si>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</si>
  <si>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</si>
  <si>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</si>
  <si>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</si>
  <si>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</si>
  <si>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</si>
  <si>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</si>
  <si>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</si>
  <si>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</si>
  <si>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</si>
  <si>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</si>
  <si>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</si>
  <si>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</si>
  <si>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</si>
  <si>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</si>
  <si>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</si>
  <si>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</si>
  <si>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</si>
  <si>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</si>
  <si>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</si>
  <si>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</si>
  <si>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</si>
  <si>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</si>
  <si>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</si>
  <si>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</si>
  <si>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</si>
  <si>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</si>
  <si>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</si>
  <si>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</si>
  <si>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</si>
  <si>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</si>
  <si>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</si>
  <si>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</si>
  <si>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</si>
  <si>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</si>
  <si>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</si>
  <si>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</si>
  <si>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</si>
  <si>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</si>
  <si>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</si>
  <si>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</si>
  <si>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</si>
  <si>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</si>
  <si>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</si>
  <si>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</si>
  <si>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</si>
  <si>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</si>
  <si>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</si>
  <si>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</si>
  <si>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</si>
  <si>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</si>
  <si>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</si>
  <si>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</si>
  <si>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</si>
  <si>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</si>
  <si>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</si>
  <si>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</si>
  <si>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</si>
  <si>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</si>
  <si>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</si>
  <si>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</si>
  <si>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</si>
  <si>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</si>
  <si>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</si>
  <si>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</si>
  <si>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</si>
  <si>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</si>
  <si>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</si>
  <si>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</si>
  <si>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</si>
  <si>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</si>
  <si>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</si>
  <si>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</si>
  <si>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</si>
  <si>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</si>
  <si>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</si>
  <si>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</si>
  <si>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</si>
  <si>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</si>
  <si>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</si>
  <si>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</si>
  <si>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</si>
  <si>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</si>
  <si>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</si>
  <si>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</si>
  <si>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</si>
  <si>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</si>
  <si>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</si>
  <si>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</si>
  <si>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</si>
  <si>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</si>
  <si>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</si>
  <si>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</si>
  <si>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</si>
  <si>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</si>
  <si>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</si>
  <si>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</si>
  <si>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</si>
  <si>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</si>
  <si>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</si>
  <si>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دار السلام للتأمين </t>
  </si>
  <si>
    <t xml:space="preserve">     2026/3/12 - 2026/3/8 تقرير التداول الأسبوعي </t>
  </si>
  <si>
    <t>Weekly Trading Report 8/3/2026 - 12/3/2026</t>
  </si>
  <si>
    <t xml:space="preserve">     2026/3/12 - 2026/3/8 ISX-OTC تقرير التداول الأسبوعي /المنصة     </t>
  </si>
  <si>
    <t xml:space="preserve">Over The Counter Platform (OTC) Weekly Trading Report 8/3/2026 - 12/3/2026 </t>
  </si>
  <si>
    <t>التقرير الاسبوعي لتداول الاسهم المباعة من غير العراقيين في السوق العراق للاوراق المالية 2026/3/8 - 2026/3/12</t>
  </si>
  <si>
    <t>Non-Iraqi Weekly Trading Report (Sell)  8/3/2026 - 12/3/2026</t>
  </si>
  <si>
    <t>التقرير الاسبوعي لتداول الاسهم المشتراة لغير العراقيين في السوق العراق للاوراق المالية 2026/3/8 - 2026/3/12</t>
  </si>
  <si>
    <t>Non-Iraqi Weekly Trading Report (Buy) 8/3/2026 - 12/3/2026</t>
  </si>
  <si>
    <t>Non-Iraqi Weekly Trading Report (Sell) 8/3/2026 - 12/3/2026</t>
  </si>
  <si>
    <t xml:space="preserve"> أسعار الاغلاق لاسهم الشركات المساهمة المدرجة للفترة 2026/3/8 - 2026/3/12</t>
  </si>
  <si>
    <t>Closing prices for the  listed companies from 8/3/2026 - 12/3/2026</t>
  </si>
  <si>
    <t>2026/3/12 - 2026/3/8 تقرير التداول الأسبوعي /المنصة الثالثة</t>
  </si>
  <si>
    <t xml:space="preserve">Undisclosed Platform Weekly Trading Report 8/3/2026 - 12/3/2026            </t>
  </si>
  <si>
    <t>2026/3/12 - 2026/3/8 تقرير التداول الأسبوعي / المنصة الثانية</t>
  </si>
  <si>
    <t xml:space="preserve">Second Platform Weekly Trading Report 8/3/2026 - 12/3/2026 </t>
  </si>
  <si>
    <t xml:space="preserve">      2026/3/12 - 2026/3/8 تقرير التداول الأسبوعي / المنصة النظامية</t>
  </si>
  <si>
    <t xml:space="preserve">   Weekly Trading Report / Regular 8/3/2026 - 12/3/2026 </t>
  </si>
  <si>
    <t>الاهلية للتامين</t>
  </si>
  <si>
    <t>الوطنية لصناعات الاثاث المنزلي</t>
  </si>
  <si>
    <t>فندق السدير</t>
  </si>
  <si>
    <t>المصرف الدولي الإسلامي</t>
  </si>
  <si>
    <t xml:space="preserve">الشرق الاوسط للاسماك </t>
  </si>
  <si>
    <t>فندق أشور</t>
  </si>
  <si>
    <t xml:space="preserve">مصرف الاتحاد العراقي </t>
  </si>
  <si>
    <t>مصرف عبر العراق للاستثمار</t>
  </si>
  <si>
    <t xml:space="preserve">الاسهم المتداولة  </t>
  </si>
  <si>
    <t>Company Names</t>
  </si>
  <si>
    <t xml:space="preserve">مصرف الوركاء للاستثمار و التمويل </t>
  </si>
  <si>
    <t>Warka Bank for inv.&amp;Finance</t>
  </si>
  <si>
    <t>Total Bank sector</t>
  </si>
  <si>
    <t>المجموع الكلي</t>
  </si>
  <si>
    <t>Grand Total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</si>
  <si>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</si>
  <si>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</si>
  <si>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</si>
  <si>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</si>
  <si>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</si>
  <si>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 xml:space="preserve">قطاع الزراعة </t>
  </si>
  <si>
    <t>Agricultural Sector</t>
  </si>
  <si>
    <t>Iraqi Agricultural Products Marketing Meat</t>
  </si>
  <si>
    <t xml:space="preserve">مجموع قطاع الزراعة </t>
  </si>
  <si>
    <t>Total Agricultural Sector</t>
  </si>
  <si>
    <t>Bank Of Baghdad</t>
  </si>
  <si>
    <t xml:space="preserve">قطاع التامين </t>
  </si>
  <si>
    <t>الحمراء للتأمين</t>
  </si>
  <si>
    <t xml:space="preserve">مجموع قطاع التامين </t>
  </si>
  <si>
    <t>Total Insurance sector</t>
  </si>
  <si>
    <t xml:space="preserve">قطاع الصناعة </t>
  </si>
  <si>
    <t xml:space="preserve">صناعة المواد الانشائية الحديثة </t>
  </si>
  <si>
    <t>Modern Constrcution Materials Industry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</si>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</sst>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90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166" fontId="75" fillId="58" borderId="44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0" fontId="73" fillId="0" borderId="23" xfId="0" applyFont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4" xfId="0" applyFont="1" applyFill="1" applyBorder="1" applyAlignment="1">
      <alignment horizontal="center" vertical="center" wrapText="1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60" borderId="56" xfId="0" applyFont="1" applyFill="1" applyBorder="1" applyAlignment="1">
      <alignment horizontal="left" vertical="center"/>
    </xf>
    <xf numFmtId="168" fontId="92" fillId="0" borderId="57" xfId="114" applyNumberFormat="1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1" fillId="0" borderId="58" xfId="176" applyNumberFormat="1" applyFont="1" applyBorder="1" applyAlignment="1">
      <alignment horizontal="center" vertical="center"/>
    </xf>
    <xf numFmtId="3" fontId="91" fillId="59" borderId="58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0" fontId="91" fillId="59" borderId="59" xfId="176" applyFont="1" applyFill="1" applyBorder="1" applyAlignment="1">
      <alignment horizontal="right" vertical="center"/>
    </xf>
    <xf numFmtId="0" fontId="91" fillId="59" borderId="60" xfId="176" applyFont="1" applyFill="1" applyBorder="1" applyAlignment="1">
      <alignment horizontal="right" vertical="center"/>
    </xf>
    <xf numFmtId="3" fontId="93" fillId="0" borderId="58" xfId="176" applyNumberFormat="1" applyFont="1" applyBorder="1" applyAlignment="1">
      <alignment horizontal="center" vertical="center"/>
    </xf>
    <xf numFmtId="0" fontId="93" fillId="56" borderId="52" xfId="0" applyFont="1" applyFill="1" applyBorder="1" applyAlignment="1">
      <alignment horizontal="center" vertical="center"/>
    </xf>
    <xf numFmtId="0" fontId="93" fillId="56" borderId="52" xfId="0" applyFont="1" applyFill="1" applyBorder="1" applyAlignment="1">
      <alignment horizontal="center" vertical="center" wrapText="1"/>
    </xf>
    <xf numFmtId="0" fontId="93" fillId="59" borderId="56" xfId="0" applyFont="1" applyFill="1" applyBorder="1" applyAlignment="1">
      <alignment horizontal="center" vertical="center" wrapText="1"/>
    </xf>
    <xf numFmtId="0" fontId="93" fillId="60" borderId="53" xfId="0" applyFont="1" applyFill="1" applyBorder="1" applyAlignment="1">
      <alignment horizontal="right" vertical="center"/>
    </xf>
    <xf numFmtId="0" fontId="93" fillId="60" borderId="54" xfId="0" applyFont="1" applyFill="1" applyBorder="1" applyAlignment="1">
      <alignment horizontal="right" vertical="center"/>
    </xf>
    <xf numFmtId="0" fontId="93" fillId="60" borderId="55" xfId="0" applyFont="1" applyFill="1" applyBorder="1" applyAlignment="1">
      <alignment horizontal="right" vertical="center"/>
    </xf>
    <xf numFmtId="0" fontId="93" fillId="60" borderId="56" xfId="0" applyFont="1" applyFill="1" applyBorder="1" applyAlignment="1">
      <alignment horizontal="left" vertical="center"/>
    </xf>
    <xf numFmtId="0" fontId="93" fillId="0" borderId="52" xfId="176" applyFont="1" applyBorder="1" applyAlignment="1">
      <alignment horizontal="right" vertical="center"/>
    </xf>
    <xf numFmtId="0" fontId="93" fillId="0" borderId="52" xfId="176" applyFont="1" applyBorder="1" applyAlignment="1">
      <alignment horizontal="left" vertical="center"/>
    </xf>
    <xf numFmtId="0" fontId="93" fillId="0" borderId="56" xfId="200" applyFont="1" applyBorder="1" applyAlignment="1">
      <alignment vertical="center"/>
    </xf>
    <xf numFmtId="0" fontId="93" fillId="59" borderId="59" xfId="176" applyFont="1" applyFill="1" applyBorder="1" applyAlignment="1">
      <alignment horizontal="center" vertical="center"/>
    </xf>
    <xf numFmtId="0" fontId="93" fillId="59" borderId="60" xfId="176" applyFont="1" applyFill="1" applyBorder="1" applyAlignment="1">
      <alignment horizontal="center" vertical="center"/>
    </xf>
    <xf numFmtId="3" fontId="93" fillId="59" borderId="58" xfId="176" applyNumberFormat="1" applyFont="1" applyFill="1" applyBorder="1" applyAlignment="1">
      <alignment horizontal="center" vertical="center"/>
    </xf>
    <xf numFmtId="0" fontId="93" fillId="59" borderId="56" xfId="0" applyFont="1" applyFill="1" applyBorder="1" applyAlignment="1">
      <alignment vertical="center"/>
    </xf>
  </cellXfs>
  <cellStyles count="722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1971260</xdr:colOff>
      <xdr:row>0</xdr:row>
      <xdr:rowOff>0</xdr:rowOff>
    </xdr:from>
    <xdr:to>
      <xdr:col>14</xdr:col>
      <xdr:colOff>2922111</xdr:colOff>
      <xdr:row>1</xdr:row>
      <xdr:rowOff>418793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82323" y="0"/>
          <a:ext cx="950851" cy="93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2031635</xdr:colOff>
      <xdr:row>38</xdr:row>
      <xdr:rowOff>132521</xdr:rowOff>
    </xdr:from>
    <xdr:ext cx="896268" cy="837269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76531" y="9011478"/>
          <a:ext cx="896268" cy="837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1962976</xdr:colOff>
      <xdr:row>73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2874959</xdr:colOff>
      <xdr:row>0</xdr:row>
      <xdr:rowOff>0</xdr:rowOff>
    </xdr:from>
    <xdr:to>
      <xdr:col>6</xdr:col>
      <xdr:colOff>3318889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14457" y="0"/>
          <a:ext cx="443930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2873999</xdr:colOff>
      <xdr:row>15</xdr:row>
      <xdr:rowOff>51290</xdr:rowOff>
    </xdr:from>
    <xdr:to>
      <xdr:col>6</xdr:col>
      <xdr:colOff>3312915</xdr:colOff>
      <xdr:row>16</xdr:row>
      <xdr:rowOff>249117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1" y="4359521"/>
          <a:ext cx="438916" cy="4615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2269566</xdr:colOff>
      <xdr:row>0</xdr:row>
      <xdr:rowOff>76200</xdr:rowOff>
    </xdr:from>
    <xdr:to>
      <xdr:col>6</xdr:col>
      <xdr:colOff>3133726</xdr:colOff>
      <xdr:row>1</xdr:row>
      <xdr:rowOff>428625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67CD36-5B3B-41DC-A2EE-15CBDD947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03574" y="76200"/>
          <a:ext cx="864160" cy="819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2231048</xdr:colOff>
      <xdr:row>64</xdr:row>
      <xdr:rowOff>38789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5EFE37A5-ABBD-4413-BBA8-E6008B6A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82485" y="161433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1298829</xdr:colOff>
      <xdr:row>0</xdr:row>
      <xdr:rowOff>35767</xdr:rowOff>
    </xdr:from>
    <xdr:to>
      <xdr:col>13</xdr:col>
      <xdr:colOff>2100072</xdr:colOff>
      <xdr:row>1</xdr:row>
      <xdr:rowOff>347869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35767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38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28575</xdr:rowOff>
    </xdr:from>
    <xdr:to>
      <xdr:col>14</xdr:col>
      <xdr:colOff>1885950</xdr:colOff>
      <xdr:row>1</xdr:row>
      <xdr:rowOff>257175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4800" y="28575"/>
          <a:ext cx="533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6"/>
  <sheetViews>
    <sheetView rightToLeft="1" tabSelected="1" topLeftCell="A16" zoomScale="115" zoomScaleNormal="115" workbookViewId="0">
      <selection activeCell="O106" sqref="O106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40.5" customHeight="1">
      <c r="B1" s="107" t="s">
        <v>4</v>
      </c>
      <c r="C1" s="108"/>
      <c r="D1" s="108"/>
      <c r="E1" s="114" t="s">
        <v>411</v>
      </c>
      <c r="F1" s="114"/>
      <c r="G1" s="114"/>
      <c r="H1" s="114"/>
      <c r="I1" s="114"/>
      <c r="J1" s="114"/>
      <c r="K1" s="114"/>
      <c r="L1" s="114"/>
      <c r="M1" s="114"/>
      <c r="N1" s="114"/>
      <c r="O1" s="18"/>
    </row>
    <row r="2" spans="2:16" ht="34.5" customHeight="1">
      <c r="B2" s="115" t="s">
        <v>5</v>
      </c>
      <c r="C2" s="116"/>
      <c r="D2" s="116"/>
      <c r="E2" s="116"/>
      <c r="F2" s="114" t="s">
        <v>412</v>
      </c>
      <c r="G2" s="114"/>
      <c r="H2" s="114"/>
      <c r="I2" s="114"/>
      <c r="J2" s="114"/>
      <c r="K2" s="114"/>
      <c r="L2" s="114"/>
      <c r="M2" s="114"/>
      <c r="N2" s="114"/>
      <c r="O2" s="30"/>
    </row>
    <row r="3" spans="2:16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6" ht="15.95" customHeight="1">
      <c r="B4" s="50" t="s">
        <v>12</v>
      </c>
      <c r="C4" s="121" t="s">
        <v>3</v>
      </c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</row>
    <row r="5" spans="2:16" ht="15.95" customHeight="1">
      <c r="B5" s="37" t="s">
        <v>374</v>
      </c>
      <c r="C5" s="38" t="s">
        <v>169</v>
      </c>
      <c r="D5" s="39">
        <v>0.65</v>
      </c>
      <c r="E5" s="40">
        <v>0.66</v>
      </c>
      <c r="F5" s="40">
        <v>0.63</v>
      </c>
      <c r="G5" s="41">
        <v>0.64</v>
      </c>
      <c r="H5" s="41">
        <v>0.66</v>
      </c>
      <c r="I5" s="41">
        <v>0.65</v>
      </c>
      <c r="J5" s="42">
        <v>1.538461538461533</v>
      </c>
      <c r="K5" s="43">
        <v>193</v>
      </c>
      <c r="L5" s="43">
        <v>417256825</v>
      </c>
      <c r="M5" s="43">
        <v>267224281.81</v>
      </c>
      <c r="N5" s="44">
        <v>5</v>
      </c>
      <c r="O5" s="45" t="s">
        <v>170</v>
      </c>
    </row>
    <row r="6" spans="2:16" ht="15.95" customHeight="1">
      <c r="B6" s="37" t="s">
        <v>393</v>
      </c>
      <c r="C6" s="38" t="s">
        <v>36</v>
      </c>
      <c r="D6" s="39">
        <v>3.07</v>
      </c>
      <c r="E6" s="40">
        <v>3.36</v>
      </c>
      <c r="F6" s="40">
        <v>3.05</v>
      </c>
      <c r="G6" s="41">
        <v>3.25</v>
      </c>
      <c r="H6" s="41">
        <v>3.34</v>
      </c>
      <c r="I6" s="41">
        <v>3.06</v>
      </c>
      <c r="J6" s="42">
        <v>9.1503267973856097</v>
      </c>
      <c r="K6" s="43">
        <v>646</v>
      </c>
      <c r="L6" s="43">
        <v>288467491</v>
      </c>
      <c r="M6" s="43">
        <v>938092691.53999996</v>
      </c>
      <c r="N6" s="44">
        <v>5</v>
      </c>
      <c r="O6" s="45" t="s">
        <v>48</v>
      </c>
    </row>
    <row r="7" spans="2:16" ht="15.95" customHeight="1">
      <c r="B7" s="37" t="s">
        <v>98</v>
      </c>
      <c r="C7" s="38" t="s">
        <v>99</v>
      </c>
      <c r="D7" s="39">
        <v>0.99</v>
      </c>
      <c r="E7" s="40">
        <v>1.02</v>
      </c>
      <c r="F7" s="40">
        <v>0.99</v>
      </c>
      <c r="G7" s="41">
        <v>1.01</v>
      </c>
      <c r="H7" s="41">
        <v>1.02</v>
      </c>
      <c r="I7" s="41">
        <v>0.99</v>
      </c>
      <c r="J7" s="42">
        <v>3.0303030303030276</v>
      </c>
      <c r="K7" s="43">
        <v>64</v>
      </c>
      <c r="L7" s="43">
        <v>28730924</v>
      </c>
      <c r="M7" s="43">
        <v>29015606.739999998</v>
      </c>
      <c r="N7" s="44">
        <v>5</v>
      </c>
      <c r="O7" s="45" t="s">
        <v>100</v>
      </c>
    </row>
    <row r="8" spans="2:16" ht="15.95" customHeight="1">
      <c r="B8" s="37" t="s">
        <v>385</v>
      </c>
      <c r="C8" s="38" t="s">
        <v>45</v>
      </c>
      <c r="D8" s="39">
        <v>0.06</v>
      </c>
      <c r="E8" s="40">
        <v>0.06</v>
      </c>
      <c r="F8" s="40">
        <v>0.06</v>
      </c>
      <c r="G8" s="41">
        <v>0.06</v>
      </c>
      <c r="H8" s="41">
        <v>0.06</v>
      </c>
      <c r="I8" s="41">
        <v>0.06</v>
      </c>
      <c r="J8" s="42">
        <v>0</v>
      </c>
      <c r="K8" s="43">
        <v>28</v>
      </c>
      <c r="L8" s="43">
        <v>15253992</v>
      </c>
      <c r="M8" s="43">
        <v>915239.52</v>
      </c>
      <c r="N8" s="44">
        <v>2</v>
      </c>
      <c r="O8" s="45" t="s">
        <v>66</v>
      </c>
    </row>
    <row r="9" spans="2:16" ht="15.95" customHeight="1">
      <c r="B9" s="37" t="s">
        <v>399</v>
      </c>
      <c r="C9" s="38" t="s">
        <v>25</v>
      </c>
      <c r="D9" s="39">
        <v>0.22</v>
      </c>
      <c r="E9" s="40">
        <v>0.23</v>
      </c>
      <c r="F9" s="40">
        <v>0.21</v>
      </c>
      <c r="G9" s="41">
        <v>0.22</v>
      </c>
      <c r="H9" s="41">
        <v>0.23</v>
      </c>
      <c r="I9" s="41">
        <v>0.22</v>
      </c>
      <c r="J9" s="42">
        <v>4.5454545454545414</v>
      </c>
      <c r="K9" s="43">
        <v>49</v>
      </c>
      <c r="L9" s="43">
        <v>61310475</v>
      </c>
      <c r="M9" s="43">
        <v>13586555.5</v>
      </c>
      <c r="N9" s="44">
        <v>4</v>
      </c>
      <c r="O9" s="45" t="s">
        <v>26</v>
      </c>
    </row>
    <row r="10" spans="2:16" ht="15.95" customHeight="1">
      <c r="B10" s="37" t="s">
        <v>50</v>
      </c>
      <c r="C10" s="38" t="s">
        <v>51</v>
      </c>
      <c r="D10" s="39">
        <v>4.8</v>
      </c>
      <c r="E10" s="40">
        <v>4.8</v>
      </c>
      <c r="F10" s="40">
        <v>4.5999999999999996</v>
      </c>
      <c r="G10" s="41">
        <v>4.68</v>
      </c>
      <c r="H10" s="41">
        <v>4.74</v>
      </c>
      <c r="I10" s="41">
        <v>4.8</v>
      </c>
      <c r="J10" s="42">
        <v>-1.2499999999999956</v>
      </c>
      <c r="K10" s="43">
        <v>363</v>
      </c>
      <c r="L10" s="43">
        <v>105718431</v>
      </c>
      <c r="M10" s="43">
        <v>494436301.17999995</v>
      </c>
      <c r="N10" s="44">
        <v>5</v>
      </c>
      <c r="O10" s="45" t="s">
        <v>52</v>
      </c>
    </row>
    <row r="11" spans="2:16" ht="15.95" customHeight="1">
      <c r="B11" s="37" t="s">
        <v>395</v>
      </c>
      <c r="C11" s="38" t="s">
        <v>74</v>
      </c>
      <c r="D11" s="39">
        <v>0.22</v>
      </c>
      <c r="E11" s="40">
        <v>0.22</v>
      </c>
      <c r="F11" s="40">
        <v>0.22</v>
      </c>
      <c r="G11" s="41">
        <v>0.22</v>
      </c>
      <c r="H11" s="41">
        <v>0.22</v>
      </c>
      <c r="I11" s="41">
        <v>0.22</v>
      </c>
      <c r="J11" s="42">
        <v>0</v>
      </c>
      <c r="K11" s="43">
        <v>51</v>
      </c>
      <c r="L11" s="43">
        <v>79536862</v>
      </c>
      <c r="M11" s="43">
        <v>17498109.640000001</v>
      </c>
      <c r="N11" s="44">
        <v>5</v>
      </c>
      <c r="O11" s="45" t="s">
        <v>75</v>
      </c>
    </row>
    <row r="12" spans="2:16" ht="15.95" customHeight="1">
      <c r="B12" s="37" t="s">
        <v>53</v>
      </c>
      <c r="C12" s="38" t="s">
        <v>42</v>
      </c>
      <c r="D12" s="39">
        <v>0.33</v>
      </c>
      <c r="E12" s="40">
        <v>0.34</v>
      </c>
      <c r="F12" s="40">
        <v>0.33</v>
      </c>
      <c r="G12" s="41">
        <v>0.33</v>
      </c>
      <c r="H12" s="41">
        <v>0.33</v>
      </c>
      <c r="I12" s="41">
        <v>0.32</v>
      </c>
      <c r="J12" s="42">
        <v>3.125</v>
      </c>
      <c r="K12" s="43">
        <v>126</v>
      </c>
      <c r="L12" s="43">
        <v>846410748</v>
      </c>
      <c r="M12" s="43">
        <v>283038485.38</v>
      </c>
      <c r="N12" s="44">
        <v>5</v>
      </c>
      <c r="O12" s="45" t="s">
        <v>43</v>
      </c>
      <c r="P12" s="112"/>
    </row>
    <row r="13" spans="2:16" ht="15.95" customHeight="1">
      <c r="B13" s="37" t="s">
        <v>54</v>
      </c>
      <c r="C13" s="38" t="s">
        <v>39</v>
      </c>
      <c r="D13" s="39">
        <v>0.13</v>
      </c>
      <c r="E13" s="40">
        <v>0.15</v>
      </c>
      <c r="F13" s="40">
        <v>0.12</v>
      </c>
      <c r="G13" s="41">
        <v>0.14000000000000001</v>
      </c>
      <c r="H13" s="41">
        <v>0.15</v>
      </c>
      <c r="I13" s="41">
        <v>0.13</v>
      </c>
      <c r="J13" s="42">
        <v>15.384615384615374</v>
      </c>
      <c r="K13" s="43">
        <v>31</v>
      </c>
      <c r="L13" s="43">
        <v>40388878</v>
      </c>
      <c r="M13" s="43">
        <v>5645490.4700000007</v>
      </c>
      <c r="N13" s="44">
        <v>5</v>
      </c>
      <c r="O13" s="45" t="s">
        <v>40</v>
      </c>
    </row>
    <row r="14" spans="2:16" ht="15.95" customHeight="1">
      <c r="B14" s="37" t="s">
        <v>434</v>
      </c>
      <c r="C14" s="38" t="s">
        <v>220</v>
      </c>
      <c r="D14" s="39">
        <v>0.17</v>
      </c>
      <c r="E14" s="40">
        <v>0.17</v>
      </c>
      <c r="F14" s="40">
        <v>0.17</v>
      </c>
      <c r="G14" s="41">
        <v>0.17</v>
      </c>
      <c r="H14" s="41">
        <v>0.17</v>
      </c>
      <c r="I14" s="41">
        <v>0.17</v>
      </c>
      <c r="J14" s="42">
        <v>0</v>
      </c>
      <c r="K14" s="43">
        <v>1</v>
      </c>
      <c r="L14" s="43">
        <v>6782</v>
      </c>
      <c r="M14" s="43">
        <v>1152.94</v>
      </c>
      <c r="N14" s="44">
        <v>1</v>
      </c>
      <c r="O14" s="45" t="s">
        <v>223</v>
      </c>
    </row>
    <row r="15" spans="2:16" ht="15.95" customHeight="1">
      <c r="B15" s="37" t="s">
        <v>400</v>
      </c>
      <c r="C15" s="38" t="s">
        <v>159</v>
      </c>
      <c r="D15" s="39">
        <v>1.1100000000000001</v>
      </c>
      <c r="E15" s="40">
        <v>1.1100000000000001</v>
      </c>
      <c r="F15" s="40">
        <v>1.1100000000000001</v>
      </c>
      <c r="G15" s="41">
        <v>1.1100000000000001</v>
      </c>
      <c r="H15" s="41">
        <v>1.1100000000000001</v>
      </c>
      <c r="I15" s="41">
        <v>1.1000000000000001</v>
      </c>
      <c r="J15" s="42">
        <v>0.90909090909090384</v>
      </c>
      <c r="K15" s="43">
        <v>1</v>
      </c>
      <c r="L15" s="43">
        <v>16000</v>
      </c>
      <c r="M15" s="43">
        <v>17760</v>
      </c>
      <c r="N15" s="44">
        <v>1</v>
      </c>
      <c r="O15" s="45" t="s">
        <v>160</v>
      </c>
    </row>
    <row r="16" spans="2:16" ht="15.95" customHeight="1">
      <c r="B16" s="37" t="s">
        <v>404</v>
      </c>
      <c r="C16" s="38" t="s">
        <v>123</v>
      </c>
      <c r="D16" s="39">
        <v>0.23</v>
      </c>
      <c r="E16" s="40">
        <v>0.24</v>
      </c>
      <c r="F16" s="40">
        <v>0.23</v>
      </c>
      <c r="G16" s="41">
        <v>0.23</v>
      </c>
      <c r="H16" s="41">
        <v>0.24</v>
      </c>
      <c r="I16" s="41">
        <v>0.23</v>
      </c>
      <c r="J16" s="42">
        <v>4.3478260869565188</v>
      </c>
      <c r="K16" s="43">
        <v>54</v>
      </c>
      <c r="L16" s="43">
        <v>137756425</v>
      </c>
      <c r="M16" s="43">
        <v>32038542</v>
      </c>
      <c r="N16" s="44">
        <v>5</v>
      </c>
      <c r="O16" s="45" t="s">
        <v>128</v>
      </c>
    </row>
    <row r="17" spans="2:15" ht="15.95" customHeight="1">
      <c r="B17" s="37" t="s">
        <v>38</v>
      </c>
      <c r="C17" s="38" t="s">
        <v>37</v>
      </c>
      <c r="D17" s="39">
        <v>2.1</v>
      </c>
      <c r="E17" s="39">
        <v>2.15</v>
      </c>
      <c r="F17" s="39">
        <v>2.0699999999999998</v>
      </c>
      <c r="G17" s="41">
        <v>2.11</v>
      </c>
      <c r="H17" s="41">
        <v>2.13</v>
      </c>
      <c r="I17" s="41">
        <v>2.1</v>
      </c>
      <c r="J17" s="42">
        <v>1.4285714285714235</v>
      </c>
      <c r="K17" s="43">
        <v>681</v>
      </c>
      <c r="L17" s="43">
        <v>886826401</v>
      </c>
      <c r="M17" s="43">
        <v>1868093517.46</v>
      </c>
      <c r="N17" s="44">
        <v>3</v>
      </c>
      <c r="O17" s="45" t="s">
        <v>55</v>
      </c>
    </row>
    <row r="18" spans="2:15" ht="15.95" customHeight="1">
      <c r="B18" s="37" t="s">
        <v>394</v>
      </c>
      <c r="C18" s="38" t="s">
        <v>147</v>
      </c>
      <c r="D18" s="39">
        <v>0.05</v>
      </c>
      <c r="E18" s="40">
        <v>0.05</v>
      </c>
      <c r="F18" s="40">
        <v>0.05</v>
      </c>
      <c r="G18" s="41">
        <v>0.05</v>
      </c>
      <c r="H18" s="41">
        <v>0.05</v>
      </c>
      <c r="I18" s="41">
        <v>0.05</v>
      </c>
      <c r="J18" s="42">
        <v>0</v>
      </c>
      <c r="K18" s="43">
        <v>55</v>
      </c>
      <c r="L18" s="43">
        <v>11133199</v>
      </c>
      <c r="M18" s="43">
        <v>556659.94999999995</v>
      </c>
      <c r="N18" s="44">
        <v>4</v>
      </c>
      <c r="O18" s="45" t="s">
        <v>241</v>
      </c>
    </row>
    <row r="19" spans="2:15" ht="15.95" customHeight="1">
      <c r="B19" s="37" t="s">
        <v>242</v>
      </c>
      <c r="C19" s="38" t="s">
        <v>243</v>
      </c>
      <c r="D19" s="39">
        <v>0.26</v>
      </c>
      <c r="E19" s="39">
        <v>0.26</v>
      </c>
      <c r="F19" s="39">
        <v>0.26</v>
      </c>
      <c r="G19" s="41">
        <v>0.26</v>
      </c>
      <c r="H19" s="41">
        <v>0.26</v>
      </c>
      <c r="I19" s="41">
        <v>0.26</v>
      </c>
      <c r="J19" s="42">
        <v>0</v>
      </c>
      <c r="K19" s="43">
        <v>2</v>
      </c>
      <c r="L19" s="43">
        <v>100000</v>
      </c>
      <c r="M19" s="43">
        <v>26000</v>
      </c>
      <c r="N19" s="44">
        <v>1</v>
      </c>
      <c r="O19" s="45" t="s">
        <v>244</v>
      </c>
    </row>
    <row r="20" spans="2:15" ht="15.95" customHeight="1">
      <c r="B20" s="37" t="s">
        <v>199</v>
      </c>
      <c r="C20" s="38" t="s">
        <v>198</v>
      </c>
      <c r="D20" s="39">
        <v>0.67</v>
      </c>
      <c r="E20" s="40">
        <v>0.67</v>
      </c>
      <c r="F20" s="40">
        <v>0.67</v>
      </c>
      <c r="G20" s="41">
        <v>0.67</v>
      </c>
      <c r="H20" s="41">
        <v>0.67</v>
      </c>
      <c r="I20" s="41">
        <v>0.67</v>
      </c>
      <c r="J20" s="42">
        <v>0</v>
      </c>
      <c r="K20" s="43">
        <v>10</v>
      </c>
      <c r="L20" s="43">
        <v>1119916</v>
      </c>
      <c r="M20" s="43">
        <v>750343.72</v>
      </c>
      <c r="N20" s="44">
        <v>2</v>
      </c>
      <c r="O20" s="45" t="s">
        <v>283</v>
      </c>
    </row>
    <row r="21" spans="2:15" ht="15.95" customHeight="1">
      <c r="B21" s="37" t="s">
        <v>248</v>
      </c>
      <c r="C21" s="54" t="s">
        <v>106</v>
      </c>
      <c r="D21" s="51">
        <v>0.6</v>
      </c>
      <c r="E21" s="51">
        <v>0.62</v>
      </c>
      <c r="F21" s="51">
        <v>0.6</v>
      </c>
      <c r="G21" s="41">
        <v>0.62</v>
      </c>
      <c r="H21" s="51">
        <v>0.62</v>
      </c>
      <c r="I21" s="51">
        <v>0.6</v>
      </c>
      <c r="J21" s="42">
        <v>3.3333333333333437</v>
      </c>
      <c r="K21" s="43">
        <v>19</v>
      </c>
      <c r="L21" s="43">
        <v>10468701</v>
      </c>
      <c r="M21" s="43">
        <v>6420907.6099999994</v>
      </c>
      <c r="N21" s="44">
        <v>5</v>
      </c>
      <c r="O21" s="45" t="s">
        <v>107</v>
      </c>
    </row>
    <row r="22" spans="2:15" ht="15.95" customHeight="1">
      <c r="B22" s="37" t="s">
        <v>435</v>
      </c>
      <c r="C22" s="54" t="s">
        <v>246</v>
      </c>
      <c r="D22" s="51">
        <v>0.31</v>
      </c>
      <c r="E22" s="51">
        <v>0.31</v>
      </c>
      <c r="F22" s="51">
        <v>0.31</v>
      </c>
      <c r="G22" s="41">
        <v>0.31</v>
      </c>
      <c r="H22" s="51">
        <v>0.31</v>
      </c>
      <c r="I22" s="51">
        <v>0.31</v>
      </c>
      <c r="J22" s="42">
        <v>0</v>
      </c>
      <c r="K22" s="43">
        <v>1</v>
      </c>
      <c r="L22" s="43">
        <v>112229</v>
      </c>
      <c r="M22" s="43">
        <v>34790.99</v>
      </c>
      <c r="N22" s="44">
        <v>1</v>
      </c>
      <c r="O22" s="45" t="s">
        <v>247</v>
      </c>
    </row>
    <row r="23" spans="2:15" ht="15.95" customHeight="1">
      <c r="B23" s="37" t="s">
        <v>190</v>
      </c>
      <c r="C23" s="54" t="s">
        <v>189</v>
      </c>
      <c r="D23" s="51">
        <v>0.1</v>
      </c>
      <c r="E23" s="51">
        <v>0.1</v>
      </c>
      <c r="F23" s="51">
        <v>0.1</v>
      </c>
      <c r="G23" s="41">
        <v>0.1</v>
      </c>
      <c r="H23" s="51">
        <v>0.1</v>
      </c>
      <c r="I23" s="51">
        <v>0.1</v>
      </c>
      <c r="J23" s="42">
        <v>0</v>
      </c>
      <c r="K23" s="43">
        <v>1</v>
      </c>
      <c r="L23" s="43">
        <v>100000</v>
      </c>
      <c r="M23" s="43">
        <v>10000</v>
      </c>
      <c r="N23" s="44">
        <v>1</v>
      </c>
      <c r="O23" s="45" t="s">
        <v>249</v>
      </c>
    </row>
    <row r="24" spans="2:15" ht="15.95" customHeight="1">
      <c r="B24" s="37" t="s">
        <v>431</v>
      </c>
      <c r="C24" s="54" t="s">
        <v>152</v>
      </c>
      <c r="D24" s="51">
        <v>0.2</v>
      </c>
      <c r="E24" s="51">
        <v>0.2</v>
      </c>
      <c r="F24" s="51">
        <v>0.2</v>
      </c>
      <c r="G24" s="41">
        <v>0.2</v>
      </c>
      <c r="H24" s="51">
        <v>0.2</v>
      </c>
      <c r="I24" s="51">
        <v>0.2</v>
      </c>
      <c r="J24" s="42">
        <v>0</v>
      </c>
      <c r="K24" s="43">
        <v>6</v>
      </c>
      <c r="L24" s="43">
        <v>6545724</v>
      </c>
      <c r="M24" s="43">
        <v>1309144.8</v>
      </c>
      <c r="N24" s="44">
        <v>3</v>
      </c>
      <c r="O24" s="45" t="s">
        <v>153</v>
      </c>
    </row>
    <row r="25" spans="2:15" ht="15.95" customHeight="1">
      <c r="B25" s="37" t="s">
        <v>267</v>
      </c>
      <c r="C25" s="54" t="s">
        <v>268</v>
      </c>
      <c r="D25" s="51">
        <v>1</v>
      </c>
      <c r="E25" s="51">
        <v>1.01</v>
      </c>
      <c r="F25" s="51">
        <v>1</v>
      </c>
      <c r="G25" s="41">
        <v>1</v>
      </c>
      <c r="H25" s="51">
        <v>1.01</v>
      </c>
      <c r="I25" s="51">
        <v>1</v>
      </c>
      <c r="J25" s="42">
        <v>1.0000000000000009</v>
      </c>
      <c r="K25" s="43">
        <v>11</v>
      </c>
      <c r="L25" s="43">
        <v>434942133</v>
      </c>
      <c r="M25" s="43">
        <v>436091554.32999998</v>
      </c>
      <c r="N25" s="44">
        <v>1</v>
      </c>
      <c r="O25" s="45" t="s">
        <v>269</v>
      </c>
    </row>
    <row r="26" spans="2:15" ht="15.95" customHeight="1">
      <c r="B26" s="37" t="s">
        <v>228</v>
      </c>
      <c r="C26" s="54" t="s">
        <v>229</v>
      </c>
      <c r="D26" s="51">
        <v>0.14000000000000001</v>
      </c>
      <c r="E26" s="51">
        <v>0.15</v>
      </c>
      <c r="F26" s="51">
        <v>0.13</v>
      </c>
      <c r="G26" s="41">
        <v>0.15</v>
      </c>
      <c r="H26" s="51">
        <v>0.15</v>
      </c>
      <c r="I26" s="51">
        <v>0.14000000000000001</v>
      </c>
      <c r="J26" s="42">
        <v>7.1428571428571397</v>
      </c>
      <c r="K26" s="43">
        <v>137</v>
      </c>
      <c r="L26" s="43">
        <v>689790052</v>
      </c>
      <c r="M26" s="43">
        <v>100352794.63</v>
      </c>
      <c r="N26" s="44">
        <v>5</v>
      </c>
      <c r="O26" s="45" t="s">
        <v>230</v>
      </c>
    </row>
    <row r="27" spans="2:15" ht="18.75" customHeight="1">
      <c r="B27" s="117" t="s">
        <v>376</v>
      </c>
      <c r="C27" s="119"/>
      <c r="D27" s="117"/>
      <c r="E27" s="118"/>
      <c r="F27" s="118"/>
      <c r="G27" s="118"/>
      <c r="H27" s="118"/>
      <c r="I27" s="118"/>
      <c r="J27" s="119"/>
      <c r="K27" s="47">
        <f>SUM(K5:K26)</f>
        <v>2530</v>
      </c>
      <c r="L27" s="48">
        <f>SUM(L5:L26)</f>
        <v>4061992188</v>
      </c>
      <c r="M27" s="48">
        <f>SUM(M5:M26)</f>
        <v>4495155930.21</v>
      </c>
      <c r="N27" s="48">
        <v>5</v>
      </c>
      <c r="O27" s="46" t="s">
        <v>14</v>
      </c>
    </row>
    <row r="28" spans="2:15" ht="18.75" customHeight="1">
      <c r="B28" s="50" t="s">
        <v>27</v>
      </c>
      <c r="C28" s="121"/>
      <c r="D28" s="121" t="s">
        <v>95</v>
      </c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</row>
    <row r="29" spans="2:15" ht="15.95" customHeight="1">
      <c r="B29" s="37" t="s">
        <v>383</v>
      </c>
      <c r="C29" s="54" t="s">
        <v>32</v>
      </c>
      <c r="D29" s="51">
        <v>14.68</v>
      </c>
      <c r="E29" s="51">
        <v>14.99</v>
      </c>
      <c r="F29" s="51">
        <v>14.55</v>
      </c>
      <c r="G29" s="41">
        <v>14.72</v>
      </c>
      <c r="H29" s="51">
        <v>14.88</v>
      </c>
      <c r="I29" s="51">
        <v>14.68</v>
      </c>
      <c r="J29" s="42">
        <v>1.3623978201634968</v>
      </c>
      <c r="K29" s="43">
        <v>483</v>
      </c>
      <c r="L29" s="43">
        <v>35819023</v>
      </c>
      <c r="M29" s="43">
        <v>527167633.93000001</v>
      </c>
      <c r="N29" s="44">
        <v>5</v>
      </c>
      <c r="O29" s="45" t="s">
        <v>33</v>
      </c>
    </row>
    <row r="30" spans="2:15" ht="15.95" customHeight="1">
      <c r="B30" s="37" t="s">
        <v>112</v>
      </c>
      <c r="C30" s="54" t="s">
        <v>113</v>
      </c>
      <c r="D30" s="51">
        <v>3.54</v>
      </c>
      <c r="E30" s="51">
        <v>3.7</v>
      </c>
      <c r="F30" s="51">
        <v>3.48</v>
      </c>
      <c r="G30" s="41">
        <v>3.57</v>
      </c>
      <c r="H30" s="51">
        <v>3.55</v>
      </c>
      <c r="I30" s="51">
        <v>3.5</v>
      </c>
      <c r="J30" s="42">
        <v>1.4285714285714235</v>
      </c>
      <c r="K30" s="43">
        <v>62</v>
      </c>
      <c r="L30" s="43">
        <v>2792078</v>
      </c>
      <c r="M30" s="43">
        <v>9978219.1799999997</v>
      </c>
      <c r="N30" s="44">
        <v>5</v>
      </c>
      <c r="O30" s="45" t="s">
        <v>300</v>
      </c>
    </row>
    <row r="31" spans="2:15" ht="15.95" customHeight="1">
      <c r="B31" s="120" t="s">
        <v>93</v>
      </c>
      <c r="C31" s="120"/>
      <c r="D31" s="120"/>
      <c r="E31" s="120"/>
      <c r="F31" s="120"/>
      <c r="G31" s="120"/>
      <c r="H31" s="120"/>
      <c r="I31" s="120"/>
      <c r="J31" s="120"/>
      <c r="K31" s="47">
        <f>SUM(K29:K30)</f>
        <v>545</v>
      </c>
      <c r="L31" s="48">
        <f>SUM(L29:L30)</f>
        <v>38611101</v>
      </c>
      <c r="M31" s="48">
        <f>SUM(M29:M30)</f>
        <v>537145853.11000001</v>
      </c>
      <c r="N31" s="48">
        <v>5</v>
      </c>
      <c r="O31" s="46" t="s">
        <v>14</v>
      </c>
    </row>
    <row r="32" spans="2:15" ht="15.95" customHeight="1">
      <c r="B32" s="50" t="s">
        <v>114</v>
      </c>
      <c r="C32" s="121"/>
      <c r="D32" s="121" t="s">
        <v>116</v>
      </c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</row>
    <row r="33" spans="2:15" ht="15.95" customHeight="1">
      <c r="B33" s="37" t="s">
        <v>381</v>
      </c>
      <c r="C33" s="54" t="s">
        <v>162</v>
      </c>
      <c r="D33" s="51">
        <v>0.9</v>
      </c>
      <c r="E33" s="51">
        <v>0.99</v>
      </c>
      <c r="F33" s="51">
        <v>0.9</v>
      </c>
      <c r="G33" s="41">
        <v>0.97</v>
      </c>
      <c r="H33" s="51">
        <v>0.97</v>
      </c>
      <c r="I33" s="51">
        <v>0.9</v>
      </c>
      <c r="J33" s="42">
        <v>7.7777777777777724</v>
      </c>
      <c r="K33" s="43">
        <v>39</v>
      </c>
      <c r="L33" s="43">
        <v>20612832</v>
      </c>
      <c r="M33" s="43">
        <v>20066240.809999999</v>
      </c>
      <c r="N33" s="44">
        <v>3</v>
      </c>
      <c r="O33" s="45" t="s">
        <v>163</v>
      </c>
    </row>
    <row r="34" spans="2:15" ht="15.95" customHeight="1">
      <c r="B34" s="37" t="s">
        <v>410</v>
      </c>
      <c r="C34" s="54" t="s">
        <v>148</v>
      </c>
      <c r="D34" s="51">
        <v>0.7</v>
      </c>
      <c r="E34" s="51">
        <v>0.72</v>
      </c>
      <c r="F34" s="51">
        <v>0.7</v>
      </c>
      <c r="G34" s="41">
        <v>0.71</v>
      </c>
      <c r="H34" s="51">
        <v>0.72</v>
      </c>
      <c r="I34" s="51">
        <v>0.7</v>
      </c>
      <c r="J34" s="42">
        <v>2.8571428571428692</v>
      </c>
      <c r="K34" s="43">
        <v>6</v>
      </c>
      <c r="L34" s="43">
        <v>1599439</v>
      </c>
      <c r="M34" s="43">
        <v>1132527.3</v>
      </c>
      <c r="N34" s="44">
        <v>3</v>
      </c>
      <c r="O34" s="45" t="s">
        <v>149</v>
      </c>
    </row>
    <row r="35" spans="2:15" ht="15.95" customHeight="1">
      <c r="B35" s="37" t="s">
        <v>398</v>
      </c>
      <c r="C35" s="54" t="s">
        <v>206</v>
      </c>
      <c r="D35" s="51">
        <v>0.43</v>
      </c>
      <c r="E35" s="51">
        <v>0.43</v>
      </c>
      <c r="F35" s="51">
        <v>0.43</v>
      </c>
      <c r="G35" s="41">
        <v>0.43</v>
      </c>
      <c r="H35" s="51">
        <v>0.43</v>
      </c>
      <c r="I35" s="51">
        <v>0.43</v>
      </c>
      <c r="J35" s="42">
        <v>0</v>
      </c>
      <c r="K35" s="43">
        <v>3</v>
      </c>
      <c r="L35" s="43">
        <v>1059179</v>
      </c>
      <c r="M35" s="43">
        <v>455446.97</v>
      </c>
      <c r="N35" s="44">
        <v>2</v>
      </c>
      <c r="O35" s="45" t="s">
        <v>210</v>
      </c>
    </row>
    <row r="36" spans="2:15" ht="15.95" customHeight="1">
      <c r="B36" s="37" t="s">
        <v>428</v>
      </c>
      <c r="C36" s="54" t="s">
        <v>209</v>
      </c>
      <c r="D36" s="51">
        <v>0.85</v>
      </c>
      <c r="E36" s="51">
        <v>0.85</v>
      </c>
      <c r="F36" s="51">
        <v>0.85</v>
      </c>
      <c r="G36" s="41">
        <v>0.85</v>
      </c>
      <c r="H36" s="51">
        <v>0.85</v>
      </c>
      <c r="I36" s="51">
        <v>0.85</v>
      </c>
      <c r="J36" s="42">
        <v>0</v>
      </c>
      <c r="K36" s="43">
        <v>1</v>
      </c>
      <c r="L36" s="43">
        <v>45781</v>
      </c>
      <c r="M36" s="43">
        <v>38913.85</v>
      </c>
      <c r="N36" s="44">
        <v>1</v>
      </c>
      <c r="O36" s="45" t="s">
        <v>304</v>
      </c>
    </row>
    <row r="37" spans="2:15" ht="15.95" customHeight="1">
      <c r="B37" s="37" t="s">
        <v>306</v>
      </c>
      <c r="C37" s="54" t="s">
        <v>307</v>
      </c>
      <c r="D37" s="51">
        <v>3.63</v>
      </c>
      <c r="E37" s="51">
        <v>4.41</v>
      </c>
      <c r="F37" s="51">
        <v>3.63</v>
      </c>
      <c r="G37" s="41">
        <v>4.4000000000000004</v>
      </c>
      <c r="H37" s="51">
        <v>4.4000000000000004</v>
      </c>
      <c r="I37" s="51">
        <v>3.46</v>
      </c>
      <c r="J37" s="42">
        <v>27.167630057803471</v>
      </c>
      <c r="K37" s="43">
        <v>10</v>
      </c>
      <c r="L37" s="43">
        <v>239096</v>
      </c>
      <c r="M37" s="43">
        <v>996279.6</v>
      </c>
      <c r="N37" s="44">
        <v>5</v>
      </c>
      <c r="O37" s="45" t="s">
        <v>308</v>
      </c>
    </row>
    <row r="38" spans="2:15" ht="15.75" customHeight="1">
      <c r="B38" s="120" t="s">
        <v>115</v>
      </c>
      <c r="C38" s="120"/>
      <c r="D38" s="120"/>
      <c r="E38" s="120"/>
      <c r="F38" s="120"/>
      <c r="G38" s="120"/>
      <c r="H38" s="120"/>
      <c r="I38" s="120"/>
      <c r="J38" s="120"/>
      <c r="K38" s="47">
        <f>SUM(K33:K37)</f>
        <v>59</v>
      </c>
      <c r="L38" s="48">
        <f>SUM(L33:L37)</f>
        <v>23556327</v>
      </c>
      <c r="M38" s="48">
        <f>SUM(M33:M37)</f>
        <v>22689408.530000001</v>
      </c>
      <c r="N38" s="48">
        <v>5</v>
      </c>
      <c r="O38" s="46" t="s">
        <v>14</v>
      </c>
    </row>
    <row r="39" spans="2:15" ht="30.75" customHeight="1">
      <c r="K39" s="4"/>
      <c r="L39" s="4"/>
      <c r="M39" s="4"/>
      <c r="N39" s="4"/>
    </row>
    <row r="40" spans="2:15" ht="26.25" customHeight="1">
      <c r="B40" s="107" t="s">
        <v>4</v>
      </c>
      <c r="C40" s="108"/>
      <c r="D40" s="108"/>
      <c r="E40" s="114" t="s">
        <v>411</v>
      </c>
      <c r="F40" s="114"/>
      <c r="G40" s="114"/>
      <c r="H40" s="114"/>
      <c r="I40" s="114"/>
      <c r="J40" s="114"/>
      <c r="K40" s="114"/>
      <c r="L40" s="114"/>
      <c r="M40" s="114"/>
      <c r="N40" s="114"/>
      <c r="O40" s="49"/>
    </row>
    <row r="41" spans="2:15" ht="22.5" customHeight="1">
      <c r="B41" s="115" t="s">
        <v>5</v>
      </c>
      <c r="C41" s="116"/>
      <c r="D41" s="116"/>
      <c r="E41" s="116"/>
      <c r="F41" s="114" t="s">
        <v>412</v>
      </c>
      <c r="G41" s="114"/>
      <c r="H41" s="114"/>
      <c r="I41" s="114"/>
      <c r="J41" s="114"/>
      <c r="K41" s="114"/>
      <c r="L41" s="114"/>
      <c r="M41" s="114"/>
      <c r="N41" s="114"/>
      <c r="O41" s="30"/>
    </row>
    <row r="42" spans="2:15" ht="69.75" customHeight="1">
      <c r="B42" s="31" t="s">
        <v>0</v>
      </c>
      <c r="C42" s="32" t="s">
        <v>6</v>
      </c>
      <c r="D42" s="32" t="s">
        <v>7</v>
      </c>
      <c r="E42" s="32" t="s">
        <v>8</v>
      </c>
      <c r="F42" s="32" t="s">
        <v>9</v>
      </c>
      <c r="G42" s="32" t="s">
        <v>22</v>
      </c>
      <c r="H42" s="32" t="s">
        <v>2</v>
      </c>
      <c r="I42" s="32" t="s">
        <v>23</v>
      </c>
      <c r="J42" s="33" t="s">
        <v>10</v>
      </c>
      <c r="K42" s="34" t="s">
        <v>97</v>
      </c>
      <c r="L42" s="32" t="s">
        <v>64</v>
      </c>
      <c r="M42" s="32" t="s">
        <v>65</v>
      </c>
      <c r="N42" s="32" t="s">
        <v>11</v>
      </c>
      <c r="O42" s="35" t="s">
        <v>1</v>
      </c>
    </row>
    <row r="43" spans="2:15" ht="18.95" customHeight="1">
      <c r="B43" s="50" t="s">
        <v>28</v>
      </c>
      <c r="C43" s="121"/>
      <c r="D43" s="121" t="s">
        <v>31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</row>
    <row r="44" spans="2:15" ht="18.95" customHeight="1">
      <c r="B44" s="37" t="s">
        <v>390</v>
      </c>
      <c r="C44" s="38" t="s">
        <v>143</v>
      </c>
      <c r="D44" s="39">
        <v>4.09</v>
      </c>
      <c r="E44" s="40">
        <v>4.1500000000000004</v>
      </c>
      <c r="F44" s="40">
        <v>4.09</v>
      </c>
      <c r="G44" s="41">
        <v>4.1500000000000004</v>
      </c>
      <c r="H44" s="41">
        <v>4.1500000000000004</v>
      </c>
      <c r="I44" s="41">
        <v>4.1900000000000004</v>
      </c>
      <c r="J44" s="42">
        <v>-0.95465393794749165</v>
      </c>
      <c r="K44" s="43">
        <v>2</v>
      </c>
      <c r="L44" s="43">
        <v>101215</v>
      </c>
      <c r="M44" s="43">
        <v>419969.35</v>
      </c>
      <c r="N44" s="44">
        <v>1</v>
      </c>
      <c r="O44" s="45" t="s">
        <v>144</v>
      </c>
    </row>
    <row r="45" spans="2:15" ht="18.95" customHeight="1">
      <c r="B45" s="37" t="s">
        <v>396</v>
      </c>
      <c r="C45" s="38" t="s">
        <v>211</v>
      </c>
      <c r="D45" s="39">
        <v>6.8</v>
      </c>
      <c r="E45" s="40">
        <v>6.8</v>
      </c>
      <c r="F45" s="40">
        <v>6.8</v>
      </c>
      <c r="G45" s="41">
        <v>6.8</v>
      </c>
      <c r="H45" s="41">
        <v>6.8</v>
      </c>
      <c r="I45" s="41">
        <v>6.69</v>
      </c>
      <c r="J45" s="42">
        <v>1.6442451420029869</v>
      </c>
      <c r="K45" s="43">
        <v>1</v>
      </c>
      <c r="L45" s="43">
        <v>100000</v>
      </c>
      <c r="M45" s="43">
        <v>680000</v>
      </c>
      <c r="N45" s="44">
        <v>1</v>
      </c>
      <c r="O45" s="45" t="s">
        <v>217</v>
      </c>
    </row>
    <row r="46" spans="2:15" ht="18.95" customHeight="1">
      <c r="B46" s="37" t="s">
        <v>67</v>
      </c>
      <c r="C46" s="38" t="s">
        <v>68</v>
      </c>
      <c r="D46" s="39">
        <v>3.2</v>
      </c>
      <c r="E46" s="40">
        <v>3.34</v>
      </c>
      <c r="F46" s="40">
        <v>3.15</v>
      </c>
      <c r="G46" s="41">
        <v>3.26</v>
      </c>
      <c r="H46" s="41">
        <v>3.3</v>
      </c>
      <c r="I46" s="41">
        <v>3.18</v>
      </c>
      <c r="J46" s="42">
        <v>3.7735849056603765</v>
      </c>
      <c r="K46" s="43">
        <v>117</v>
      </c>
      <c r="L46" s="43">
        <v>11929205</v>
      </c>
      <c r="M46" s="43">
        <v>38831057.170000002</v>
      </c>
      <c r="N46" s="44">
        <v>5</v>
      </c>
      <c r="O46" s="45" t="s">
        <v>69</v>
      </c>
    </row>
    <row r="47" spans="2:15" ht="18.95" customHeight="1">
      <c r="B47" s="37" t="s">
        <v>405</v>
      </c>
      <c r="C47" s="38" t="s">
        <v>177</v>
      </c>
      <c r="D47" s="39">
        <v>0.77</v>
      </c>
      <c r="E47" s="40">
        <v>0.77</v>
      </c>
      <c r="F47" s="40">
        <v>0.77</v>
      </c>
      <c r="G47" s="41">
        <v>0.77</v>
      </c>
      <c r="H47" s="41">
        <v>0.77</v>
      </c>
      <c r="I47" s="41">
        <v>0.77</v>
      </c>
      <c r="J47" s="42">
        <v>0</v>
      </c>
      <c r="K47" s="43">
        <v>3</v>
      </c>
      <c r="L47" s="43">
        <v>53531</v>
      </c>
      <c r="M47" s="43">
        <v>41218.870000000003</v>
      </c>
      <c r="N47" s="44">
        <v>1</v>
      </c>
      <c r="O47" s="45" t="s">
        <v>179</v>
      </c>
    </row>
    <row r="48" spans="2:15" ht="18.95" customHeight="1">
      <c r="B48" s="37" t="s">
        <v>70</v>
      </c>
      <c r="C48" s="38" t="s">
        <v>71</v>
      </c>
      <c r="D48" s="39">
        <v>21</v>
      </c>
      <c r="E48" s="40">
        <v>24.16</v>
      </c>
      <c r="F48" s="40">
        <v>20.7</v>
      </c>
      <c r="G48" s="41">
        <v>22.67</v>
      </c>
      <c r="H48" s="41">
        <v>23.5</v>
      </c>
      <c r="I48" s="41">
        <v>20.9</v>
      </c>
      <c r="J48" s="42">
        <v>12.440191387559807</v>
      </c>
      <c r="K48" s="43">
        <v>297</v>
      </c>
      <c r="L48" s="43">
        <v>9174129</v>
      </c>
      <c r="M48" s="43">
        <v>208001489.76999998</v>
      </c>
      <c r="N48" s="44">
        <v>5</v>
      </c>
      <c r="O48" s="45" t="s">
        <v>72</v>
      </c>
    </row>
    <row r="49" spans="2:15" ht="18.95" customHeight="1">
      <c r="B49" s="37" t="s">
        <v>408</v>
      </c>
      <c r="C49" s="38" t="s">
        <v>118</v>
      </c>
      <c r="D49" s="39">
        <v>0.66</v>
      </c>
      <c r="E49" s="40">
        <v>0.66</v>
      </c>
      <c r="F49" s="40">
        <v>0.66</v>
      </c>
      <c r="G49" s="41">
        <v>0.66</v>
      </c>
      <c r="H49" s="41">
        <v>0.66</v>
      </c>
      <c r="I49" s="41">
        <v>0.68</v>
      </c>
      <c r="J49" s="42">
        <v>-2.9411764705882359</v>
      </c>
      <c r="K49" s="43">
        <v>2</v>
      </c>
      <c r="L49" s="43">
        <v>9785</v>
      </c>
      <c r="M49" s="43">
        <v>6458.1</v>
      </c>
      <c r="N49" s="44">
        <v>1</v>
      </c>
      <c r="O49" s="45" t="s">
        <v>333</v>
      </c>
    </row>
    <row r="50" spans="2:15" ht="18.95" customHeight="1">
      <c r="B50" s="37" t="s">
        <v>387</v>
      </c>
      <c r="C50" s="38" t="s">
        <v>201</v>
      </c>
      <c r="D50" s="39">
        <v>1.78</v>
      </c>
      <c r="E50" s="40">
        <v>1.96</v>
      </c>
      <c r="F50" s="40">
        <v>1.75</v>
      </c>
      <c r="G50" s="41">
        <v>1.91</v>
      </c>
      <c r="H50" s="41">
        <v>1.9</v>
      </c>
      <c r="I50" s="41">
        <v>1.73</v>
      </c>
      <c r="J50" s="42">
        <v>9.8265895953757223</v>
      </c>
      <c r="K50" s="43">
        <v>189</v>
      </c>
      <c r="L50" s="43">
        <v>12045025</v>
      </c>
      <c r="M50" s="43">
        <v>22589856.239999998</v>
      </c>
      <c r="N50" s="44">
        <v>5</v>
      </c>
      <c r="O50" s="45" t="s">
        <v>202</v>
      </c>
    </row>
    <row r="51" spans="2:15" ht="18.95" customHeight="1">
      <c r="B51" s="37" t="s">
        <v>375</v>
      </c>
      <c r="C51" s="38" t="s">
        <v>178</v>
      </c>
      <c r="D51" s="39">
        <v>1.74</v>
      </c>
      <c r="E51" s="40">
        <v>1.89</v>
      </c>
      <c r="F51" s="40">
        <v>1.74</v>
      </c>
      <c r="G51" s="41">
        <v>1.8</v>
      </c>
      <c r="H51" s="41">
        <v>1.89</v>
      </c>
      <c r="I51" s="41">
        <v>1.75</v>
      </c>
      <c r="J51" s="42">
        <v>7.9999999999999849</v>
      </c>
      <c r="K51" s="43">
        <v>24</v>
      </c>
      <c r="L51" s="43">
        <v>760130</v>
      </c>
      <c r="M51" s="43">
        <v>1369625.8399999999</v>
      </c>
      <c r="N51" s="44">
        <v>3</v>
      </c>
      <c r="O51" s="45" t="s">
        <v>180</v>
      </c>
    </row>
    <row r="52" spans="2:15" ht="18.95" customHeight="1">
      <c r="B52" s="37" t="s">
        <v>403</v>
      </c>
      <c r="C52" s="38" t="s">
        <v>214</v>
      </c>
      <c r="D52" s="39">
        <v>0.84</v>
      </c>
      <c r="E52" s="40">
        <v>0.84</v>
      </c>
      <c r="F52" s="40">
        <v>0.83</v>
      </c>
      <c r="G52" s="41">
        <v>0.84</v>
      </c>
      <c r="H52" s="41">
        <v>0.83</v>
      </c>
      <c r="I52" s="41">
        <v>0.88</v>
      </c>
      <c r="J52" s="42">
        <v>-5.6818181818181879</v>
      </c>
      <c r="K52" s="43">
        <v>11</v>
      </c>
      <c r="L52" s="43">
        <v>556338</v>
      </c>
      <c r="M52" s="43">
        <v>466466.7</v>
      </c>
      <c r="N52" s="44">
        <v>3</v>
      </c>
      <c r="O52" s="45" t="s">
        <v>215</v>
      </c>
    </row>
    <row r="53" spans="2:15" ht="15.75" customHeight="1">
      <c r="B53" s="120" t="s">
        <v>94</v>
      </c>
      <c r="C53" s="120"/>
      <c r="D53" s="120"/>
      <c r="E53" s="120"/>
      <c r="F53" s="120"/>
      <c r="G53" s="120"/>
      <c r="H53" s="120"/>
      <c r="I53" s="120"/>
      <c r="J53" s="120"/>
      <c r="K53" s="47">
        <f>SUM(K44:K52)</f>
        <v>646</v>
      </c>
      <c r="L53" s="48">
        <f>SUM(L44:L52)</f>
        <v>34729358</v>
      </c>
      <c r="M53" s="48">
        <f>SUM(M44:M52)</f>
        <v>272406142.0399999</v>
      </c>
      <c r="N53" s="48">
        <v>5</v>
      </c>
      <c r="O53" s="46" t="s">
        <v>14</v>
      </c>
    </row>
    <row r="54" spans="2:15" ht="15.75" customHeight="1">
      <c r="B54" s="50" t="s">
        <v>76</v>
      </c>
      <c r="C54" s="121" t="s">
        <v>30</v>
      </c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</row>
    <row r="55" spans="2:15" ht="18.95" customHeight="1">
      <c r="B55" s="37" t="s">
        <v>56</v>
      </c>
      <c r="C55" s="38" t="s">
        <v>57</v>
      </c>
      <c r="D55" s="39">
        <v>2.0699999999999998</v>
      </c>
      <c r="E55" s="39">
        <v>2.13</v>
      </c>
      <c r="F55" s="40">
        <v>2.04</v>
      </c>
      <c r="G55" s="41">
        <v>2.09</v>
      </c>
      <c r="H55" s="41">
        <v>2.11</v>
      </c>
      <c r="I55" s="41">
        <v>2.0699999999999998</v>
      </c>
      <c r="J55" s="42">
        <v>1.9323671497584627</v>
      </c>
      <c r="K55" s="43">
        <v>226</v>
      </c>
      <c r="L55" s="43">
        <v>109740938</v>
      </c>
      <c r="M55" s="43">
        <v>229248730.38999999</v>
      </c>
      <c r="N55" s="44">
        <v>5</v>
      </c>
      <c r="O55" s="45" t="s">
        <v>58</v>
      </c>
    </row>
    <row r="56" spans="2:15" ht="18.95" customHeight="1">
      <c r="B56" s="37" t="s">
        <v>156</v>
      </c>
      <c r="C56" s="38" t="s">
        <v>155</v>
      </c>
      <c r="D56" s="39">
        <v>5.35</v>
      </c>
      <c r="E56" s="39">
        <v>5.4</v>
      </c>
      <c r="F56" s="40">
        <v>5.3</v>
      </c>
      <c r="G56" s="41">
        <v>5.34</v>
      </c>
      <c r="H56" s="41">
        <v>5.35</v>
      </c>
      <c r="I56" s="41">
        <v>5.35</v>
      </c>
      <c r="J56" s="42">
        <v>0</v>
      </c>
      <c r="K56" s="43">
        <v>18</v>
      </c>
      <c r="L56" s="43">
        <v>1213286</v>
      </c>
      <c r="M56" s="43">
        <v>6472604.1500000004</v>
      </c>
      <c r="N56" s="44">
        <v>5</v>
      </c>
      <c r="O56" s="45" t="s">
        <v>157</v>
      </c>
    </row>
    <row r="57" spans="2:15" ht="18.95" customHeight="1">
      <c r="B57" s="37" t="s">
        <v>186</v>
      </c>
      <c r="C57" s="38" t="s">
        <v>184</v>
      </c>
      <c r="D57" s="39">
        <v>17</v>
      </c>
      <c r="E57" s="39">
        <v>17.5</v>
      </c>
      <c r="F57" s="40">
        <v>17</v>
      </c>
      <c r="G57" s="41">
        <v>17.5</v>
      </c>
      <c r="H57" s="41">
        <v>17.5</v>
      </c>
      <c r="I57" s="41">
        <v>17</v>
      </c>
      <c r="J57" s="42">
        <v>2.9411764705882248</v>
      </c>
      <c r="K57" s="43">
        <v>12</v>
      </c>
      <c r="L57" s="43">
        <v>249977</v>
      </c>
      <c r="M57" s="43">
        <v>4374425.5</v>
      </c>
      <c r="N57" s="44">
        <v>3</v>
      </c>
      <c r="O57" s="45" t="s">
        <v>195</v>
      </c>
    </row>
    <row r="58" spans="2:15" ht="18.95" customHeight="1">
      <c r="B58" s="37" t="s">
        <v>59</v>
      </c>
      <c r="C58" s="38" t="s">
        <v>34</v>
      </c>
      <c r="D58" s="39">
        <v>5.67</v>
      </c>
      <c r="E58" s="39">
        <v>5.83</v>
      </c>
      <c r="F58" s="40">
        <v>5.63</v>
      </c>
      <c r="G58" s="41">
        <v>5.73</v>
      </c>
      <c r="H58" s="41">
        <v>5.78</v>
      </c>
      <c r="I58" s="41">
        <v>5.67</v>
      </c>
      <c r="J58" s="42">
        <v>1.9400352733686121</v>
      </c>
      <c r="K58" s="43">
        <v>287</v>
      </c>
      <c r="L58" s="43">
        <v>28374923</v>
      </c>
      <c r="M58" s="43">
        <v>162562958.56999999</v>
      </c>
      <c r="N58" s="44">
        <v>5</v>
      </c>
      <c r="O58" s="45" t="s">
        <v>35</v>
      </c>
    </row>
    <row r="59" spans="2:15" ht="18.95" customHeight="1">
      <c r="B59" s="37" t="s">
        <v>60</v>
      </c>
      <c r="C59" s="38" t="s">
        <v>41</v>
      </c>
      <c r="D59" s="39">
        <v>2.6</v>
      </c>
      <c r="E59" s="39">
        <v>2.67</v>
      </c>
      <c r="F59" s="40">
        <v>2.5499999999999998</v>
      </c>
      <c r="G59" s="41">
        <v>2.59</v>
      </c>
      <c r="H59" s="41">
        <v>2.6</v>
      </c>
      <c r="I59" s="41">
        <v>2.6</v>
      </c>
      <c r="J59" s="42">
        <v>0</v>
      </c>
      <c r="K59" s="43">
        <v>13</v>
      </c>
      <c r="L59" s="43">
        <v>807176</v>
      </c>
      <c r="M59" s="43">
        <v>2091192.41</v>
      </c>
      <c r="N59" s="44">
        <v>5</v>
      </c>
      <c r="O59" s="45" t="s">
        <v>61</v>
      </c>
    </row>
    <row r="60" spans="2:15" ht="18.95" customHeight="1">
      <c r="B60" s="37" t="s">
        <v>389</v>
      </c>
      <c r="C60" s="38" t="s">
        <v>46</v>
      </c>
      <c r="D60" s="39">
        <v>2.5</v>
      </c>
      <c r="E60" s="39">
        <v>2.5</v>
      </c>
      <c r="F60" s="40">
        <v>2.5</v>
      </c>
      <c r="G60" s="41">
        <v>2.5</v>
      </c>
      <c r="H60" s="41">
        <v>2.5</v>
      </c>
      <c r="I60" s="41">
        <v>2.5</v>
      </c>
      <c r="J60" s="42">
        <v>0</v>
      </c>
      <c r="K60" s="43">
        <v>30</v>
      </c>
      <c r="L60" s="43">
        <v>4699545</v>
      </c>
      <c r="M60" s="43">
        <v>11748862.5</v>
      </c>
      <c r="N60" s="44">
        <v>3</v>
      </c>
      <c r="O60" s="45" t="s">
        <v>44</v>
      </c>
    </row>
    <row r="61" spans="2:15" ht="18.95" customHeight="1">
      <c r="B61" s="37" t="s">
        <v>127</v>
      </c>
      <c r="C61" s="38" t="s">
        <v>126</v>
      </c>
      <c r="D61" s="39">
        <v>5.5</v>
      </c>
      <c r="E61" s="39">
        <v>5.5</v>
      </c>
      <c r="F61" s="40">
        <v>5.5</v>
      </c>
      <c r="G61" s="41">
        <v>5.5</v>
      </c>
      <c r="H61" s="41">
        <v>5.5</v>
      </c>
      <c r="I61" s="41">
        <v>5.5</v>
      </c>
      <c r="J61" s="42">
        <v>0</v>
      </c>
      <c r="K61" s="43">
        <v>5</v>
      </c>
      <c r="L61" s="43">
        <v>74140</v>
      </c>
      <c r="M61" s="43">
        <v>407770</v>
      </c>
      <c r="N61" s="44">
        <v>2</v>
      </c>
      <c r="O61" s="45" t="s">
        <v>129</v>
      </c>
    </row>
    <row r="62" spans="2:15" ht="18.95" customHeight="1">
      <c r="B62" s="37" t="s">
        <v>391</v>
      </c>
      <c r="C62" s="38" t="s">
        <v>185</v>
      </c>
      <c r="D62" s="39">
        <v>1.2</v>
      </c>
      <c r="E62" s="39">
        <v>1.29</v>
      </c>
      <c r="F62" s="40">
        <v>1.2</v>
      </c>
      <c r="G62" s="41">
        <v>1.23</v>
      </c>
      <c r="H62" s="41">
        <v>1.28</v>
      </c>
      <c r="I62" s="41">
        <v>1.2</v>
      </c>
      <c r="J62" s="42">
        <v>6.6666666666666652</v>
      </c>
      <c r="K62" s="43">
        <v>32</v>
      </c>
      <c r="L62" s="43">
        <v>5097143</v>
      </c>
      <c r="M62" s="43">
        <v>6280834.6799999997</v>
      </c>
      <c r="N62" s="44">
        <v>4</v>
      </c>
      <c r="O62" s="45" t="s">
        <v>194</v>
      </c>
    </row>
    <row r="63" spans="2:15" ht="18.95" customHeight="1">
      <c r="B63" s="37" t="s">
        <v>407</v>
      </c>
      <c r="C63" s="38" t="s">
        <v>154</v>
      </c>
      <c r="D63" s="39">
        <v>1.84</v>
      </c>
      <c r="E63" s="39">
        <v>1.9</v>
      </c>
      <c r="F63" s="40">
        <v>1.84</v>
      </c>
      <c r="G63" s="41">
        <v>1.87</v>
      </c>
      <c r="H63" s="41">
        <v>1.9</v>
      </c>
      <c r="I63" s="41">
        <v>1.85</v>
      </c>
      <c r="J63" s="42">
        <v>2.7027027027026973</v>
      </c>
      <c r="K63" s="43">
        <v>4</v>
      </c>
      <c r="L63" s="43">
        <v>763836</v>
      </c>
      <c r="M63" s="43">
        <v>1425537.18</v>
      </c>
      <c r="N63" s="44">
        <v>2</v>
      </c>
      <c r="O63" s="45" t="s">
        <v>158</v>
      </c>
    </row>
    <row r="64" spans="2:15" ht="18.95" customHeight="1">
      <c r="B64" s="37" t="s">
        <v>84</v>
      </c>
      <c r="C64" s="38" t="s">
        <v>85</v>
      </c>
      <c r="D64" s="39">
        <v>2.1</v>
      </c>
      <c r="E64" s="39">
        <v>2.2000000000000002</v>
      </c>
      <c r="F64" s="40">
        <v>2.1</v>
      </c>
      <c r="G64" s="41">
        <v>2.2000000000000002</v>
      </c>
      <c r="H64" s="41">
        <v>2.2000000000000002</v>
      </c>
      <c r="I64" s="41">
        <v>2.1</v>
      </c>
      <c r="J64" s="42">
        <v>4.7619047619047672</v>
      </c>
      <c r="K64" s="43">
        <v>3</v>
      </c>
      <c r="L64" s="43">
        <v>10100</v>
      </c>
      <c r="M64" s="43">
        <v>22210</v>
      </c>
      <c r="N64" s="44">
        <v>1</v>
      </c>
      <c r="O64" s="45" t="s">
        <v>86</v>
      </c>
    </row>
    <row r="65" spans="2:15" ht="18.95" customHeight="1">
      <c r="B65" s="37" t="s">
        <v>81</v>
      </c>
      <c r="C65" s="38" t="s">
        <v>82</v>
      </c>
      <c r="D65" s="39">
        <v>2.77</v>
      </c>
      <c r="E65" s="39">
        <v>2.93</v>
      </c>
      <c r="F65" s="40">
        <v>2.7</v>
      </c>
      <c r="G65" s="41">
        <v>2.83</v>
      </c>
      <c r="H65" s="41">
        <v>2.83</v>
      </c>
      <c r="I65" s="41">
        <v>2.75</v>
      </c>
      <c r="J65" s="42">
        <v>2.9090909090909056</v>
      </c>
      <c r="K65" s="43">
        <v>48</v>
      </c>
      <c r="L65" s="43">
        <v>5330779</v>
      </c>
      <c r="M65" s="43">
        <v>15142109.219999999</v>
      </c>
      <c r="N65" s="44">
        <v>5</v>
      </c>
      <c r="O65" s="45" t="s">
        <v>83</v>
      </c>
    </row>
    <row r="66" spans="2:15" ht="18.95" customHeight="1">
      <c r="B66" s="37" t="s">
        <v>429</v>
      </c>
      <c r="C66" s="38" t="s">
        <v>131</v>
      </c>
      <c r="D66" s="39">
        <v>1</v>
      </c>
      <c r="E66" s="39">
        <v>1</v>
      </c>
      <c r="F66" s="40">
        <v>0.99</v>
      </c>
      <c r="G66" s="41">
        <v>0.99</v>
      </c>
      <c r="H66" s="41">
        <v>0.99</v>
      </c>
      <c r="I66" s="41">
        <v>1</v>
      </c>
      <c r="J66" s="42">
        <v>-1.0000000000000009</v>
      </c>
      <c r="K66" s="43">
        <v>3</v>
      </c>
      <c r="L66" s="43">
        <v>7178</v>
      </c>
      <c r="M66" s="43">
        <v>7128</v>
      </c>
      <c r="N66" s="44">
        <v>2</v>
      </c>
      <c r="O66" s="45" t="s">
        <v>132</v>
      </c>
    </row>
    <row r="67" spans="2:15" ht="18.95" customHeight="1">
      <c r="B67" s="37" t="s">
        <v>386</v>
      </c>
      <c r="C67" s="38" t="s">
        <v>77</v>
      </c>
      <c r="D67" s="39">
        <v>1.5</v>
      </c>
      <c r="E67" s="39">
        <v>1.5</v>
      </c>
      <c r="F67" s="40">
        <v>1.5</v>
      </c>
      <c r="G67" s="41">
        <v>1.5</v>
      </c>
      <c r="H67" s="41">
        <v>1.5</v>
      </c>
      <c r="I67" s="41">
        <v>1.5</v>
      </c>
      <c r="J67" s="42">
        <v>0</v>
      </c>
      <c r="K67" s="43">
        <v>4</v>
      </c>
      <c r="L67" s="43">
        <v>386156</v>
      </c>
      <c r="M67" s="43">
        <v>579234</v>
      </c>
      <c r="N67" s="44">
        <v>3</v>
      </c>
      <c r="O67" s="45" t="s">
        <v>78</v>
      </c>
    </row>
    <row r="68" spans="2:15" ht="18.95" customHeight="1">
      <c r="B68" s="37" t="s">
        <v>341</v>
      </c>
      <c r="C68" s="38" t="s">
        <v>342</v>
      </c>
      <c r="D68" s="39">
        <v>1.21</v>
      </c>
      <c r="E68" s="39">
        <v>1.32</v>
      </c>
      <c r="F68" s="40">
        <v>1.2</v>
      </c>
      <c r="G68" s="41">
        <v>1.26</v>
      </c>
      <c r="H68" s="41">
        <v>1.28</v>
      </c>
      <c r="I68" s="41">
        <v>1.19</v>
      </c>
      <c r="J68" s="42">
        <v>7.5630252100840512</v>
      </c>
      <c r="K68" s="43">
        <v>93</v>
      </c>
      <c r="L68" s="43">
        <v>21288217</v>
      </c>
      <c r="M68" s="43">
        <v>26880489.91</v>
      </c>
      <c r="N68" s="44">
        <v>5</v>
      </c>
      <c r="O68" s="45" t="s">
        <v>343</v>
      </c>
    </row>
    <row r="69" spans="2:15" ht="18.95" customHeight="1">
      <c r="B69" s="37" t="s">
        <v>397</v>
      </c>
      <c r="C69" s="38" t="s">
        <v>145</v>
      </c>
      <c r="D69" s="39">
        <v>1.94</v>
      </c>
      <c r="E69" s="39">
        <v>1.97</v>
      </c>
      <c r="F69" s="40">
        <v>1.88</v>
      </c>
      <c r="G69" s="41">
        <v>1.89</v>
      </c>
      <c r="H69" s="41">
        <v>1.9</v>
      </c>
      <c r="I69" s="41">
        <v>1.85</v>
      </c>
      <c r="J69" s="42">
        <v>2.7027027027026973</v>
      </c>
      <c r="K69" s="43">
        <v>10</v>
      </c>
      <c r="L69" s="43">
        <v>372839</v>
      </c>
      <c r="M69" s="43">
        <v>704232.21</v>
      </c>
      <c r="N69" s="44">
        <v>4</v>
      </c>
      <c r="O69" s="45" t="s">
        <v>146</v>
      </c>
    </row>
    <row r="70" spans="2:15" ht="18.95" customHeight="1">
      <c r="B70" s="37" t="s">
        <v>377</v>
      </c>
      <c r="C70" s="38" t="s">
        <v>79</v>
      </c>
      <c r="D70" s="39">
        <v>1.8</v>
      </c>
      <c r="E70" s="39">
        <v>1.85</v>
      </c>
      <c r="F70" s="40">
        <v>1.77</v>
      </c>
      <c r="G70" s="41">
        <v>1.8</v>
      </c>
      <c r="H70" s="41">
        <v>1.79</v>
      </c>
      <c r="I70" s="41">
        <v>1.79</v>
      </c>
      <c r="J70" s="42">
        <v>0</v>
      </c>
      <c r="K70" s="43">
        <v>30</v>
      </c>
      <c r="L70" s="43">
        <v>2496616</v>
      </c>
      <c r="M70" s="43">
        <v>4496197.76</v>
      </c>
      <c r="N70" s="44">
        <v>5</v>
      </c>
      <c r="O70" s="45" t="s">
        <v>80</v>
      </c>
    </row>
    <row r="71" spans="2:15" ht="18.95" customHeight="1">
      <c r="B71" s="37" t="s">
        <v>406</v>
      </c>
      <c r="C71" s="38" t="s">
        <v>88</v>
      </c>
      <c r="D71" s="39">
        <v>2.59</v>
      </c>
      <c r="E71" s="39">
        <v>3.12</v>
      </c>
      <c r="F71" s="40">
        <v>2.59</v>
      </c>
      <c r="G71" s="41">
        <v>2.94</v>
      </c>
      <c r="H71" s="41">
        <v>3.05</v>
      </c>
      <c r="I71" s="41">
        <v>2.59</v>
      </c>
      <c r="J71" s="42">
        <v>17.76061776061777</v>
      </c>
      <c r="K71" s="43">
        <v>66</v>
      </c>
      <c r="L71" s="43">
        <v>7320216</v>
      </c>
      <c r="M71" s="43">
        <v>21527333.399999999</v>
      </c>
      <c r="N71" s="44">
        <v>5</v>
      </c>
      <c r="O71" s="45" t="s">
        <v>89</v>
      </c>
    </row>
    <row r="72" spans="2:15" ht="18.95" customHeight="1">
      <c r="B72" s="37" t="s">
        <v>349</v>
      </c>
      <c r="C72" s="38" t="s">
        <v>191</v>
      </c>
      <c r="D72" s="39">
        <v>1.0900000000000001</v>
      </c>
      <c r="E72" s="39">
        <v>1.3</v>
      </c>
      <c r="F72" s="40">
        <v>1.0900000000000001</v>
      </c>
      <c r="G72" s="41">
        <v>1.2</v>
      </c>
      <c r="H72" s="41">
        <v>1.3</v>
      </c>
      <c r="I72" s="41">
        <v>1.04</v>
      </c>
      <c r="J72" s="42">
        <v>25</v>
      </c>
      <c r="K72" s="43">
        <v>10</v>
      </c>
      <c r="L72" s="43">
        <v>2152867</v>
      </c>
      <c r="M72" s="43">
        <v>2577968.38</v>
      </c>
      <c r="N72" s="44">
        <v>5</v>
      </c>
      <c r="O72" s="45" t="s">
        <v>192</v>
      </c>
    </row>
    <row r="73" spans="2:15" ht="17.25" customHeight="1">
      <c r="B73" s="117" t="s">
        <v>161</v>
      </c>
      <c r="C73" s="119"/>
      <c r="D73" s="117"/>
      <c r="E73" s="118"/>
      <c r="F73" s="118"/>
      <c r="G73" s="118"/>
      <c r="H73" s="118"/>
      <c r="I73" s="118"/>
      <c r="J73" s="119"/>
      <c r="K73" s="47">
        <f>SUM(K55:K72)</f>
        <v>894</v>
      </c>
      <c r="L73" s="48">
        <f>SUM(L55:L72)</f>
        <v>190385932</v>
      </c>
      <c r="M73" s="48">
        <f>SUM(M55:M72)</f>
        <v>496549818.25999999</v>
      </c>
      <c r="N73" s="48">
        <v>5</v>
      </c>
      <c r="O73" s="46" t="s">
        <v>14</v>
      </c>
    </row>
    <row r="74" spans="2:15" ht="51.75" customHeight="1">
      <c r="B74" s="107" t="s">
        <v>4</v>
      </c>
      <c r="C74" s="108"/>
      <c r="D74" s="108"/>
      <c r="E74" s="114" t="s">
        <v>411</v>
      </c>
      <c r="F74" s="114"/>
      <c r="G74" s="114"/>
      <c r="H74" s="114"/>
      <c r="I74" s="114"/>
      <c r="J74" s="114"/>
      <c r="K74" s="114"/>
      <c r="L74" s="114"/>
      <c r="M74" s="114"/>
      <c r="N74" s="114"/>
      <c r="O74" s="49"/>
    </row>
    <row r="75" spans="2:15" ht="30.75" customHeight="1">
      <c r="B75" s="115" t="s">
        <v>5</v>
      </c>
      <c r="C75" s="116"/>
      <c r="D75" s="116"/>
      <c r="E75" s="116"/>
      <c r="F75" s="114" t="s">
        <v>412</v>
      </c>
      <c r="G75" s="114"/>
      <c r="H75" s="114"/>
      <c r="I75" s="114"/>
      <c r="J75" s="114"/>
      <c r="K75" s="114"/>
      <c r="L75" s="114"/>
      <c r="M75" s="114"/>
      <c r="N75" s="114"/>
      <c r="O75" s="30"/>
    </row>
    <row r="76" spans="2:15" ht="69.75" customHeight="1">
      <c r="B76" s="31" t="s">
        <v>0</v>
      </c>
      <c r="C76" s="32" t="s">
        <v>6</v>
      </c>
      <c r="D76" s="32" t="s">
        <v>7</v>
      </c>
      <c r="E76" s="32" t="s">
        <v>8</v>
      </c>
      <c r="F76" s="32" t="s">
        <v>9</v>
      </c>
      <c r="G76" s="32" t="s">
        <v>22</v>
      </c>
      <c r="H76" s="32" t="s">
        <v>2</v>
      </c>
      <c r="I76" s="32" t="s">
        <v>23</v>
      </c>
      <c r="J76" s="33" t="s">
        <v>10</v>
      </c>
      <c r="K76" s="34" t="s">
        <v>97</v>
      </c>
      <c r="L76" s="32" t="s">
        <v>64</v>
      </c>
      <c r="M76" s="32" t="s">
        <v>65</v>
      </c>
      <c r="N76" s="32" t="s">
        <v>11</v>
      </c>
      <c r="O76" s="35" t="s">
        <v>1</v>
      </c>
    </row>
    <row r="77" spans="2:15" ht="18.95" customHeight="1">
      <c r="B77" s="50" t="s">
        <v>16</v>
      </c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 t="s">
        <v>63</v>
      </c>
      <c r="O77" s="121"/>
    </row>
    <row r="78" spans="2:15" ht="18.95" customHeight="1">
      <c r="B78" s="53" t="s">
        <v>90</v>
      </c>
      <c r="C78" s="53" t="s">
        <v>91</v>
      </c>
      <c r="D78" s="39">
        <v>8.92</v>
      </c>
      <c r="E78" s="39">
        <v>9.25</v>
      </c>
      <c r="F78" s="39">
        <v>8.89</v>
      </c>
      <c r="G78" s="41">
        <v>9.01</v>
      </c>
      <c r="H78" s="41">
        <v>9.1</v>
      </c>
      <c r="I78" s="41">
        <v>8.92</v>
      </c>
      <c r="J78" s="42">
        <v>2.0179372197309364</v>
      </c>
      <c r="K78" s="43">
        <v>41</v>
      </c>
      <c r="L78" s="43">
        <v>1124754</v>
      </c>
      <c r="M78" s="43">
        <v>10132994.270000001</v>
      </c>
      <c r="N78" s="44">
        <v>5</v>
      </c>
      <c r="O78" s="5" t="s">
        <v>92</v>
      </c>
    </row>
    <row r="79" spans="2:15" ht="18.95" customHeight="1">
      <c r="B79" s="53" t="s">
        <v>109</v>
      </c>
      <c r="C79" s="53" t="s">
        <v>110</v>
      </c>
      <c r="D79" s="39">
        <v>11.51</v>
      </c>
      <c r="E79" s="39">
        <v>11.58</v>
      </c>
      <c r="F79" s="39">
        <v>11.5</v>
      </c>
      <c r="G79" s="41">
        <v>11.5</v>
      </c>
      <c r="H79" s="41">
        <v>11.58</v>
      </c>
      <c r="I79" s="41">
        <v>11.51</v>
      </c>
      <c r="J79" s="42">
        <v>0.60816681146829144</v>
      </c>
      <c r="K79" s="43">
        <v>25</v>
      </c>
      <c r="L79" s="43">
        <v>1268083</v>
      </c>
      <c r="M79" s="43">
        <v>14585638.739999998</v>
      </c>
      <c r="N79" s="44">
        <v>5</v>
      </c>
      <c r="O79" s="5" t="s">
        <v>111</v>
      </c>
    </row>
    <row r="80" spans="2:15" ht="18.95" customHeight="1">
      <c r="B80" s="53" t="s">
        <v>402</v>
      </c>
      <c r="C80" s="53" t="s">
        <v>353</v>
      </c>
      <c r="D80" s="39">
        <v>13</v>
      </c>
      <c r="E80" s="39">
        <v>13</v>
      </c>
      <c r="F80" s="39">
        <v>13</v>
      </c>
      <c r="G80" s="41">
        <v>13</v>
      </c>
      <c r="H80" s="41">
        <v>13</v>
      </c>
      <c r="I80" s="41">
        <v>13</v>
      </c>
      <c r="J80" s="42">
        <v>0</v>
      </c>
      <c r="K80" s="43">
        <v>2</v>
      </c>
      <c r="L80" s="43">
        <v>5114</v>
      </c>
      <c r="M80" s="43">
        <v>66482</v>
      </c>
      <c r="N80" s="44">
        <v>2</v>
      </c>
      <c r="O80" s="5" t="s">
        <v>354</v>
      </c>
    </row>
    <row r="81" spans="2:16" ht="18.95" customHeight="1">
      <c r="B81" s="53" t="s">
        <v>125</v>
      </c>
      <c r="C81" s="53" t="s">
        <v>124</v>
      </c>
      <c r="D81" s="39">
        <v>47.77</v>
      </c>
      <c r="E81" s="39">
        <v>50</v>
      </c>
      <c r="F81" s="39">
        <v>47.77</v>
      </c>
      <c r="G81" s="41">
        <v>48.26</v>
      </c>
      <c r="H81" s="41">
        <v>47.77</v>
      </c>
      <c r="I81" s="41">
        <v>45.5</v>
      </c>
      <c r="J81" s="42">
        <v>4.9890109890109891</v>
      </c>
      <c r="K81" s="43">
        <v>42</v>
      </c>
      <c r="L81" s="43">
        <v>10069707</v>
      </c>
      <c r="M81" s="43">
        <v>485936746.32999998</v>
      </c>
      <c r="N81" s="44">
        <v>5</v>
      </c>
      <c r="O81" s="5" t="s">
        <v>130</v>
      </c>
    </row>
    <row r="82" spans="2:16" ht="18.95" customHeight="1">
      <c r="B82" s="53" t="s">
        <v>430</v>
      </c>
      <c r="C82" s="53" t="s">
        <v>213</v>
      </c>
      <c r="D82" s="39">
        <v>23</v>
      </c>
      <c r="E82" s="39">
        <v>23</v>
      </c>
      <c r="F82" s="39">
        <v>23</v>
      </c>
      <c r="G82" s="41">
        <v>23</v>
      </c>
      <c r="H82" s="41">
        <v>23</v>
      </c>
      <c r="I82" s="41">
        <v>23</v>
      </c>
      <c r="J82" s="42">
        <v>0</v>
      </c>
      <c r="K82" s="43">
        <v>1</v>
      </c>
      <c r="L82" s="43">
        <v>2009</v>
      </c>
      <c r="M82" s="43">
        <v>46207</v>
      </c>
      <c r="N82" s="44">
        <v>1</v>
      </c>
      <c r="O82" s="5" t="s">
        <v>216</v>
      </c>
    </row>
    <row r="83" spans="2:16" ht="18.95" customHeight="1">
      <c r="B83" s="53" t="s">
        <v>433</v>
      </c>
      <c r="C83" s="53" t="s">
        <v>172</v>
      </c>
      <c r="D83" s="39">
        <v>27</v>
      </c>
      <c r="E83" s="39">
        <v>28</v>
      </c>
      <c r="F83" s="39">
        <v>27</v>
      </c>
      <c r="G83" s="41">
        <v>28</v>
      </c>
      <c r="H83" s="41">
        <v>28</v>
      </c>
      <c r="I83" s="41">
        <v>27</v>
      </c>
      <c r="J83" s="42">
        <v>3.7037037037036979</v>
      </c>
      <c r="K83" s="43">
        <v>10</v>
      </c>
      <c r="L83" s="43">
        <v>246178</v>
      </c>
      <c r="M83" s="43">
        <v>6757245</v>
      </c>
      <c r="N83" s="44">
        <v>3</v>
      </c>
      <c r="O83" s="5" t="s">
        <v>173</v>
      </c>
    </row>
    <row r="84" spans="2:16" ht="18.95" customHeight="1">
      <c r="B84" s="53" t="s">
        <v>101</v>
      </c>
      <c r="C84" s="53" t="s">
        <v>102</v>
      </c>
      <c r="D84" s="39">
        <v>19</v>
      </c>
      <c r="E84" s="39">
        <v>19.5</v>
      </c>
      <c r="F84" s="39">
        <v>18.8</v>
      </c>
      <c r="G84" s="41">
        <v>18.98</v>
      </c>
      <c r="H84" s="41">
        <v>19</v>
      </c>
      <c r="I84" s="41">
        <v>19</v>
      </c>
      <c r="J84" s="42">
        <v>0</v>
      </c>
      <c r="K84" s="43">
        <v>98</v>
      </c>
      <c r="L84" s="43">
        <v>5373231</v>
      </c>
      <c r="M84" s="43">
        <v>101962146</v>
      </c>
      <c r="N84" s="44">
        <v>5</v>
      </c>
      <c r="O84" s="5" t="s">
        <v>104</v>
      </c>
    </row>
    <row r="85" spans="2:16" ht="18.95" customHeight="1">
      <c r="B85" s="120" t="s">
        <v>17</v>
      </c>
      <c r="C85" s="120"/>
      <c r="D85" s="120"/>
      <c r="E85" s="120"/>
      <c r="F85" s="120"/>
      <c r="G85" s="120"/>
      <c r="H85" s="120"/>
      <c r="I85" s="120"/>
      <c r="J85" s="120"/>
      <c r="K85" s="47">
        <f>SUM(K78:K84)</f>
        <v>219</v>
      </c>
      <c r="L85" s="48">
        <f>SUM(L78:L84)</f>
        <v>18089076</v>
      </c>
      <c r="M85" s="48">
        <f>SUM(M78:M84)</f>
        <v>619487459.33999991</v>
      </c>
      <c r="N85" s="48">
        <v>5</v>
      </c>
      <c r="O85" s="46" t="s">
        <v>14</v>
      </c>
    </row>
    <row r="86" spans="2:16" ht="18.95" customHeight="1">
      <c r="B86" s="36" t="s">
        <v>18</v>
      </c>
      <c r="C86" s="121" t="s">
        <v>29</v>
      </c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</row>
    <row r="87" spans="2:16" ht="18.95" customHeight="1">
      <c r="B87" s="53" t="s">
        <v>401</v>
      </c>
      <c r="C87" s="53" t="s">
        <v>218</v>
      </c>
      <c r="D87" s="39">
        <v>0.36</v>
      </c>
      <c r="E87" s="39">
        <v>0.36</v>
      </c>
      <c r="F87" s="39">
        <v>0.36</v>
      </c>
      <c r="G87" s="41">
        <v>0.36</v>
      </c>
      <c r="H87" s="41">
        <v>0.36</v>
      </c>
      <c r="I87" s="41">
        <v>0.36</v>
      </c>
      <c r="J87" s="42">
        <v>0</v>
      </c>
      <c r="K87" s="43">
        <v>4</v>
      </c>
      <c r="L87" s="43">
        <v>200808</v>
      </c>
      <c r="M87" s="43">
        <v>72290.880000000005</v>
      </c>
      <c r="N87" s="44">
        <v>1</v>
      </c>
      <c r="O87" s="5" t="s">
        <v>219</v>
      </c>
      <c r="P87" s="112"/>
    </row>
    <row r="88" spans="2:16" ht="18.95" customHeight="1">
      <c r="B88" s="53" t="s">
        <v>221</v>
      </c>
      <c r="C88" s="53" t="s">
        <v>222</v>
      </c>
      <c r="D88" s="39">
        <v>2.77</v>
      </c>
      <c r="E88" s="39">
        <v>2.77</v>
      </c>
      <c r="F88" s="39">
        <v>2.33</v>
      </c>
      <c r="G88" s="41">
        <v>2.4500000000000002</v>
      </c>
      <c r="H88" s="41">
        <v>2.33</v>
      </c>
      <c r="I88" s="41">
        <v>2.77</v>
      </c>
      <c r="J88" s="42">
        <v>-15.884476534296022</v>
      </c>
      <c r="K88" s="43">
        <v>19</v>
      </c>
      <c r="L88" s="43">
        <v>376645</v>
      </c>
      <c r="M88" s="43">
        <v>921329.62000000011</v>
      </c>
      <c r="N88" s="44">
        <v>4</v>
      </c>
      <c r="O88" s="5" t="s">
        <v>224</v>
      </c>
      <c r="P88" s="112"/>
    </row>
    <row r="89" spans="2:16" ht="18.95" customHeight="1">
      <c r="B89" s="53" t="s">
        <v>432</v>
      </c>
      <c r="C89" s="53" t="s">
        <v>204</v>
      </c>
      <c r="D89" s="39">
        <v>5.99</v>
      </c>
      <c r="E89" s="39">
        <v>5.99</v>
      </c>
      <c r="F89" s="39">
        <v>5.99</v>
      </c>
      <c r="G89" s="41">
        <v>5.99</v>
      </c>
      <c r="H89" s="41">
        <v>5.99</v>
      </c>
      <c r="I89" s="41">
        <v>6</v>
      </c>
      <c r="J89" s="42">
        <v>-0.16666666666665941</v>
      </c>
      <c r="K89" s="43">
        <v>1</v>
      </c>
      <c r="L89" s="43">
        <v>443</v>
      </c>
      <c r="M89" s="43">
        <v>2653.57</v>
      </c>
      <c r="N89" s="44">
        <v>1</v>
      </c>
      <c r="O89" s="5" t="s">
        <v>205</v>
      </c>
      <c r="P89" s="112"/>
    </row>
    <row r="90" spans="2:16" ht="18.95" customHeight="1">
      <c r="B90" s="53" t="s">
        <v>392</v>
      </c>
      <c r="C90" s="53" t="s">
        <v>362</v>
      </c>
      <c r="D90" s="39">
        <v>4.5999999999999996</v>
      </c>
      <c r="E90" s="39">
        <v>4.82</v>
      </c>
      <c r="F90" s="39">
        <v>4.5999999999999996</v>
      </c>
      <c r="G90" s="41">
        <v>4.62</v>
      </c>
      <c r="H90" s="41">
        <v>4.5999999999999996</v>
      </c>
      <c r="I90" s="41">
        <v>4.5999999999999996</v>
      </c>
      <c r="J90" s="42">
        <v>0</v>
      </c>
      <c r="K90" s="43">
        <v>8</v>
      </c>
      <c r="L90" s="43">
        <v>60853</v>
      </c>
      <c r="M90" s="43">
        <v>280840.10000000003</v>
      </c>
      <c r="N90" s="44">
        <v>4</v>
      </c>
      <c r="O90" s="5" t="s">
        <v>363</v>
      </c>
      <c r="P90" s="112"/>
    </row>
    <row r="91" spans="2:16" ht="18.95" customHeight="1">
      <c r="B91" s="53" t="s">
        <v>365</v>
      </c>
      <c r="C91" s="53" t="s">
        <v>366</v>
      </c>
      <c r="D91" s="39">
        <v>6.99</v>
      </c>
      <c r="E91" s="39">
        <v>6.99</v>
      </c>
      <c r="F91" s="39">
        <v>6.65</v>
      </c>
      <c r="G91" s="41">
        <v>6.93</v>
      </c>
      <c r="H91" s="41">
        <v>6.98</v>
      </c>
      <c r="I91" s="41">
        <v>6.95</v>
      </c>
      <c r="J91" s="42">
        <v>0.43165467625898568</v>
      </c>
      <c r="K91" s="43">
        <v>68</v>
      </c>
      <c r="L91" s="43">
        <v>2520333</v>
      </c>
      <c r="M91" s="43">
        <v>17474265.5</v>
      </c>
      <c r="N91" s="44">
        <v>5</v>
      </c>
      <c r="O91" s="5" t="s">
        <v>367</v>
      </c>
      <c r="P91" s="112"/>
    </row>
    <row r="92" spans="2:16" ht="18.95" customHeight="1">
      <c r="B92" s="53" t="s">
        <v>360</v>
      </c>
      <c r="C92" s="53" t="s">
        <v>141</v>
      </c>
      <c r="D92" s="39">
        <v>4.91</v>
      </c>
      <c r="E92" s="39">
        <v>5</v>
      </c>
      <c r="F92" s="39">
        <v>4.9000000000000004</v>
      </c>
      <c r="G92" s="41">
        <v>4.93</v>
      </c>
      <c r="H92" s="41">
        <v>4.9400000000000004</v>
      </c>
      <c r="I92" s="41">
        <v>4.91</v>
      </c>
      <c r="J92" s="42">
        <v>0.61</v>
      </c>
      <c r="K92" s="43">
        <v>98</v>
      </c>
      <c r="L92" s="43">
        <v>10423887</v>
      </c>
      <c r="M92" s="43">
        <v>51387361.670000002</v>
      </c>
      <c r="N92" s="44">
        <v>5</v>
      </c>
      <c r="O92" s="5" t="s">
        <v>142</v>
      </c>
      <c r="P92" s="112"/>
    </row>
    <row r="93" spans="2:16" ht="18.95" customHeight="1">
      <c r="B93" s="122" t="s">
        <v>19</v>
      </c>
      <c r="C93" s="122"/>
      <c r="D93" s="122"/>
      <c r="E93" s="122"/>
      <c r="F93" s="122"/>
      <c r="G93" s="122"/>
      <c r="H93" s="122"/>
      <c r="I93" s="122"/>
      <c r="J93" s="122"/>
      <c r="K93" s="47">
        <f>SUM(K87:K92)</f>
        <v>198</v>
      </c>
      <c r="L93" s="48">
        <f>SUM(L87:L92)</f>
        <v>13582969</v>
      </c>
      <c r="M93" s="48">
        <f>SUM(M87:M92)</f>
        <v>70138741.340000004</v>
      </c>
      <c r="N93" s="48">
        <v>5</v>
      </c>
      <c r="O93" s="52" t="s">
        <v>14</v>
      </c>
    </row>
    <row r="94" spans="2:16" ht="18.95" customHeight="1">
      <c r="B94" s="122" t="s">
        <v>20</v>
      </c>
      <c r="C94" s="122"/>
      <c r="D94" s="122"/>
      <c r="E94" s="122"/>
      <c r="F94" s="122"/>
      <c r="G94" s="122"/>
      <c r="H94" s="122"/>
      <c r="I94" s="122"/>
      <c r="J94" s="122"/>
      <c r="K94" s="48">
        <f>K93+K85+K73+K53+K38+K31+K27</f>
        <v>5091</v>
      </c>
      <c r="L94" s="48">
        <f>L93+L85+L73+L53+L38+L31+L27</f>
        <v>4380946951</v>
      </c>
      <c r="M94" s="48">
        <f>M93+M85+M73+M53+M38+M31+M27</f>
        <v>6513573352.8299999</v>
      </c>
      <c r="N94" s="55">
        <v>5</v>
      </c>
      <c r="O94" s="56" t="s">
        <v>21</v>
      </c>
    </row>
    <row r="95" spans="2:16">
      <c r="I95" s="8"/>
      <c r="J95" s="110"/>
      <c r="K95" s="4"/>
      <c r="L95" s="4"/>
      <c r="M95" s="4"/>
      <c r="N95" s="4"/>
    </row>
    <row r="100" spans="12:13">
      <c r="L100" s="7"/>
      <c r="M100" s="7"/>
    </row>
    <row r="103" spans="12:13">
      <c r="L103" s="7"/>
      <c r="M103" s="7"/>
    </row>
    <row r="106" spans="12:13">
      <c r="L106" s="7"/>
      <c r="M106" s="7"/>
    </row>
  </sheetData>
  <mergeCells count="32">
    <mergeCell ref="F41:N41"/>
    <mergeCell ref="D53:J53"/>
    <mergeCell ref="C32:O32"/>
    <mergeCell ref="D38:J38"/>
    <mergeCell ref="C54:O54"/>
    <mergeCell ref="B38:C38"/>
    <mergeCell ref="C43:O43"/>
    <mergeCell ref="B53:C53"/>
    <mergeCell ref="E40:N40"/>
    <mergeCell ref="B41:E41"/>
    <mergeCell ref="B94:C94"/>
    <mergeCell ref="D94:J94"/>
    <mergeCell ref="D93:J93"/>
    <mergeCell ref="B73:C73"/>
    <mergeCell ref="B93:C93"/>
    <mergeCell ref="C86:O86"/>
    <mergeCell ref="B85:C85"/>
    <mergeCell ref="D85:J85"/>
    <mergeCell ref="D73:J73"/>
    <mergeCell ref="C77:O77"/>
    <mergeCell ref="E74:N74"/>
    <mergeCell ref="B75:E75"/>
    <mergeCell ref="F75:N75"/>
    <mergeCell ref="E1:N1"/>
    <mergeCell ref="B2:E2"/>
    <mergeCell ref="F2:N2"/>
    <mergeCell ref="D27:J27"/>
    <mergeCell ref="D31:J31"/>
    <mergeCell ref="C4:O4"/>
    <mergeCell ref="B31:C31"/>
    <mergeCell ref="B27:C27"/>
    <mergeCell ref="C28:O2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rightToLeft="1" topLeftCell="A2" zoomScaleNormal="100" workbookViewId="0">
      <selection activeCell="H11" sqref="H11:J11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23" t="s">
        <v>5</v>
      </c>
      <c r="B2" s="124"/>
      <c r="C2" s="124"/>
      <c r="D2" s="124"/>
      <c r="E2" s="15"/>
      <c r="F2" s="15"/>
      <c r="G2" s="15"/>
      <c r="H2" s="15"/>
      <c r="I2" s="15"/>
      <c r="J2" s="15"/>
    </row>
    <row r="3" spans="1:10" ht="48.75" customHeight="1">
      <c r="B3" s="126" t="s">
        <v>413</v>
      </c>
      <c r="C3" s="126"/>
      <c r="D3" s="126"/>
      <c r="E3" s="126"/>
      <c r="F3" s="126"/>
      <c r="G3" s="126"/>
      <c r="H3" s="126"/>
      <c r="I3" s="126"/>
      <c r="J3" s="15"/>
    </row>
    <row r="4" spans="1:10" ht="21" customHeight="1">
      <c r="B4" s="126" t="s">
        <v>414</v>
      </c>
      <c r="C4" s="126"/>
      <c r="D4" s="126"/>
      <c r="E4" s="126"/>
      <c r="F4" s="126"/>
      <c r="G4" s="126"/>
      <c r="H4" s="126"/>
      <c r="I4" s="126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25" t="s">
        <v>12</v>
      </c>
      <c r="C6" s="125"/>
      <c r="D6" s="125"/>
      <c r="E6" s="125"/>
      <c r="F6" s="125"/>
      <c r="G6" s="125"/>
      <c r="H6" s="125"/>
      <c r="I6" s="125"/>
      <c r="J6" s="125"/>
    </row>
    <row r="7" spans="1:10" ht="24" customHeight="1">
      <c r="B7" s="97" t="s">
        <v>138</v>
      </c>
      <c r="C7" s="80" t="s">
        <v>139</v>
      </c>
      <c r="D7" s="80">
        <v>0.17</v>
      </c>
      <c r="E7" s="80">
        <v>0.14000000000000001</v>
      </c>
      <c r="F7" s="80">
        <v>0.17</v>
      </c>
      <c r="G7" s="98">
        <v>44</v>
      </c>
      <c r="H7" s="98">
        <v>83759769</v>
      </c>
      <c r="I7" s="98">
        <v>13208824.33</v>
      </c>
      <c r="J7" s="99">
        <v>5</v>
      </c>
    </row>
    <row r="8" spans="1:10" ht="18.75" customHeight="1">
      <c r="B8" s="129" t="s">
        <v>197</v>
      </c>
      <c r="C8" s="129"/>
      <c r="D8" s="130"/>
      <c r="E8" s="130"/>
      <c r="F8" s="130"/>
      <c r="G8" s="98">
        <f>SUM(G7:G7)</f>
        <v>44</v>
      </c>
      <c r="H8" s="98">
        <f>SUM(H7:H7)</f>
        <v>83759769</v>
      </c>
      <c r="I8" s="98">
        <f>SUM(I7:I7)</f>
        <v>13208824.33</v>
      </c>
      <c r="J8" s="98">
        <f>J7</f>
        <v>5</v>
      </c>
    </row>
    <row r="9" spans="1:10" ht="18.75" customHeight="1">
      <c r="B9" s="127" t="s">
        <v>140</v>
      </c>
      <c r="C9" s="127"/>
      <c r="D9" s="128"/>
      <c r="E9" s="128"/>
      <c r="F9" s="128"/>
      <c r="G9" s="76">
        <f>G8</f>
        <v>44</v>
      </c>
      <c r="H9" s="76">
        <f t="shared" ref="H9:I9" si="0">H8</f>
        <v>83759769</v>
      </c>
      <c r="I9" s="76">
        <f t="shared" si="0"/>
        <v>13208824.33</v>
      </c>
      <c r="J9" s="76">
        <v>5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3"/>
  <sheetViews>
    <sheetView rightToLeft="1" zoomScale="130" zoomScaleNormal="130" workbookViewId="0">
      <selection activeCell="I16" sqref="I16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31" t="s">
        <v>417</v>
      </c>
      <c r="C1" s="131"/>
      <c r="D1" s="131"/>
      <c r="E1" s="131"/>
      <c r="F1" s="131"/>
      <c r="G1" s="131"/>
    </row>
    <row r="2" spans="2:7" ht="17.25" customHeight="1">
      <c r="B2" s="132" t="s">
        <v>418</v>
      </c>
      <c r="C2" s="132"/>
      <c r="D2" s="132"/>
      <c r="E2" s="132"/>
      <c r="F2" s="132"/>
      <c r="G2" s="132"/>
    </row>
    <row r="3" spans="2:7" ht="27" customHeight="1">
      <c r="B3" s="176" t="s">
        <v>0</v>
      </c>
      <c r="C3" s="177" t="s">
        <v>119</v>
      </c>
      <c r="D3" s="177" t="s">
        <v>120</v>
      </c>
      <c r="E3" s="177" t="s">
        <v>436</v>
      </c>
      <c r="F3" s="177" t="s">
        <v>121</v>
      </c>
      <c r="G3" s="178" t="s">
        <v>437</v>
      </c>
    </row>
    <row r="4" spans="2:7" ht="14.25" customHeight="1">
      <c r="B4" s="179" t="s">
        <v>12</v>
      </c>
      <c r="C4" s="180"/>
      <c r="D4" s="180"/>
      <c r="E4" s="180"/>
      <c r="F4" s="181"/>
      <c r="G4" s="182" t="s">
        <v>3</v>
      </c>
    </row>
    <row r="5" spans="2:7" ht="14.25" customHeight="1">
      <c r="B5" s="183" t="s">
        <v>443</v>
      </c>
      <c r="C5" s="184" t="s">
        <v>51</v>
      </c>
      <c r="D5" s="175">
        <v>1</v>
      </c>
      <c r="E5" s="175">
        <v>21240</v>
      </c>
      <c r="F5" s="175">
        <v>99403.199999999997</v>
      </c>
      <c r="G5" s="185" t="s">
        <v>444</v>
      </c>
    </row>
    <row r="6" spans="2:7" ht="14.25" customHeight="1">
      <c r="B6" s="183" t="s">
        <v>445</v>
      </c>
      <c r="C6" s="184" t="s">
        <v>106</v>
      </c>
      <c r="D6" s="175">
        <v>4</v>
      </c>
      <c r="E6" s="175">
        <v>2092494</v>
      </c>
      <c r="F6" s="175">
        <v>1266421.3399999999</v>
      </c>
      <c r="G6" s="185" t="s">
        <v>107</v>
      </c>
    </row>
    <row r="7" spans="2:7" ht="14.25" customHeight="1">
      <c r="B7" s="183" t="s">
        <v>228</v>
      </c>
      <c r="C7" s="184" t="s">
        <v>229</v>
      </c>
      <c r="D7" s="175">
        <v>1</v>
      </c>
      <c r="E7" s="175">
        <v>1000000</v>
      </c>
      <c r="F7" s="175">
        <v>140000</v>
      </c>
      <c r="G7" s="185" t="s">
        <v>230</v>
      </c>
    </row>
    <row r="8" spans="2:7" ht="14.25" customHeight="1">
      <c r="B8" s="183" t="s">
        <v>446</v>
      </c>
      <c r="C8" s="184" t="s">
        <v>42</v>
      </c>
      <c r="D8" s="175">
        <v>12</v>
      </c>
      <c r="E8" s="175">
        <v>76344502</v>
      </c>
      <c r="F8" s="175">
        <v>25193685.66</v>
      </c>
      <c r="G8" s="185" t="s">
        <v>43</v>
      </c>
    </row>
    <row r="9" spans="2:7" ht="14.25" customHeight="1">
      <c r="B9" s="183" t="s">
        <v>38</v>
      </c>
      <c r="C9" s="184" t="s">
        <v>37</v>
      </c>
      <c r="D9" s="175">
        <v>3</v>
      </c>
      <c r="E9" s="175">
        <v>700000</v>
      </c>
      <c r="F9" s="175">
        <v>1470000</v>
      </c>
      <c r="G9" s="185" t="s">
        <v>447</v>
      </c>
    </row>
    <row r="10" spans="2:7" ht="14.25" customHeight="1">
      <c r="B10" s="186" t="s">
        <v>13</v>
      </c>
      <c r="C10" s="187"/>
      <c r="D10" s="188">
        <f>SUM(D5:D9)</f>
        <v>21</v>
      </c>
      <c r="E10" s="188">
        <f>SUM(E5:E9)</f>
        <v>80158236</v>
      </c>
      <c r="F10" s="188">
        <f>SUM(F5:F9)</f>
        <v>28169510.199999999</v>
      </c>
      <c r="G10" s="189" t="s">
        <v>440</v>
      </c>
    </row>
    <row r="11" spans="2:7" ht="14.25" customHeight="1">
      <c r="B11" s="179" t="s">
        <v>448</v>
      </c>
      <c r="C11" s="180"/>
      <c r="D11" s="180"/>
      <c r="E11" s="180"/>
      <c r="F11" s="181"/>
      <c r="G11" s="182" t="s">
        <v>449</v>
      </c>
    </row>
    <row r="12" spans="2:7" ht="14.25" customHeight="1">
      <c r="B12" s="183" t="s">
        <v>392</v>
      </c>
      <c r="C12" s="184" t="s">
        <v>362</v>
      </c>
      <c r="D12" s="175">
        <v>1</v>
      </c>
      <c r="E12" s="175">
        <v>12109</v>
      </c>
      <c r="F12" s="175">
        <v>55701.4</v>
      </c>
      <c r="G12" s="185" t="s">
        <v>450</v>
      </c>
    </row>
    <row r="13" spans="2:7" ht="14.25" customHeight="1">
      <c r="B13" s="186" t="s">
        <v>451</v>
      </c>
      <c r="C13" s="187"/>
      <c r="D13" s="188">
        <f>SUM(D12)</f>
        <v>1</v>
      </c>
      <c r="E13" s="188">
        <f>SUM(E12)</f>
        <v>12109</v>
      </c>
      <c r="F13" s="188">
        <f>SUM(F12)</f>
        <v>55701.4</v>
      </c>
      <c r="G13" s="189" t="s">
        <v>452</v>
      </c>
    </row>
    <row r="14" spans="2:7" ht="14.25" customHeight="1">
      <c r="B14" s="186" t="s">
        <v>441</v>
      </c>
      <c r="C14" s="187"/>
      <c r="D14" s="188">
        <f>D10+D13</f>
        <v>22</v>
      </c>
      <c r="E14" s="188">
        <f>E10+E13</f>
        <v>80170345</v>
      </c>
      <c r="F14" s="188">
        <f>F10+F13</f>
        <v>28225211.599999998</v>
      </c>
      <c r="G14" s="189" t="s">
        <v>442</v>
      </c>
    </row>
    <row r="15" spans="2:7" ht="14.25" customHeight="1">
      <c r="C15"/>
    </row>
    <row r="16" spans="2:7" ht="21">
      <c r="B16" s="131" t="s">
        <v>415</v>
      </c>
      <c r="C16" s="131"/>
      <c r="D16" s="131"/>
      <c r="E16" s="131"/>
      <c r="F16" s="131"/>
      <c r="G16" s="131"/>
    </row>
    <row r="17" spans="2:7" ht="21">
      <c r="B17" s="132" t="s">
        <v>416</v>
      </c>
      <c r="C17" s="132"/>
      <c r="D17" s="132"/>
      <c r="E17" s="132"/>
      <c r="F17" s="132"/>
      <c r="G17" s="132"/>
    </row>
    <row r="18" spans="2:7" ht="21" customHeight="1">
      <c r="B18" s="176" t="s">
        <v>0</v>
      </c>
      <c r="C18" s="177" t="s">
        <v>119</v>
      </c>
      <c r="D18" s="177" t="s">
        <v>120</v>
      </c>
      <c r="E18" s="177" t="s">
        <v>436</v>
      </c>
      <c r="F18" s="177" t="s">
        <v>121</v>
      </c>
      <c r="G18" s="178" t="s">
        <v>437</v>
      </c>
    </row>
    <row r="19" spans="2:7" ht="15" customHeight="1">
      <c r="B19" s="179" t="s">
        <v>12</v>
      </c>
      <c r="C19" s="180"/>
      <c r="D19" s="180"/>
      <c r="E19" s="180"/>
      <c r="F19" s="181"/>
      <c r="G19" s="182" t="s">
        <v>3</v>
      </c>
    </row>
    <row r="20" spans="2:7" ht="15" customHeight="1">
      <c r="B20" s="183" t="s">
        <v>393</v>
      </c>
      <c r="C20" s="184" t="s">
        <v>36</v>
      </c>
      <c r="D20" s="175">
        <v>47</v>
      </c>
      <c r="E20" s="175">
        <v>23414250</v>
      </c>
      <c r="F20" s="175">
        <v>74280197.989999995</v>
      </c>
      <c r="G20" s="185" t="s">
        <v>453</v>
      </c>
    </row>
    <row r="21" spans="2:7" ht="15" customHeight="1">
      <c r="B21" s="183" t="s">
        <v>443</v>
      </c>
      <c r="C21" s="184" t="s">
        <v>51</v>
      </c>
      <c r="D21" s="175">
        <v>17</v>
      </c>
      <c r="E21" s="175">
        <v>6630000</v>
      </c>
      <c r="F21" s="175">
        <v>31293600</v>
      </c>
      <c r="G21" s="185" t="s">
        <v>444</v>
      </c>
    </row>
    <row r="22" spans="2:7" ht="15" customHeight="1">
      <c r="B22" s="183" t="s">
        <v>38</v>
      </c>
      <c r="C22" s="184" t="s">
        <v>37</v>
      </c>
      <c r="D22" s="175">
        <v>4</v>
      </c>
      <c r="E22" s="175">
        <v>12793674</v>
      </c>
      <c r="F22" s="175">
        <v>26838778.66</v>
      </c>
      <c r="G22" s="185" t="s">
        <v>447</v>
      </c>
    </row>
    <row r="23" spans="2:7" ht="15" customHeight="1">
      <c r="B23" s="186" t="s">
        <v>13</v>
      </c>
      <c r="C23" s="187"/>
      <c r="D23" s="188">
        <f>SUM(D20:D22)</f>
        <v>68</v>
      </c>
      <c r="E23" s="188">
        <f>SUM(E20:E22)</f>
        <v>42837924</v>
      </c>
      <c r="F23" s="188">
        <f>SUM(F20:F22)</f>
        <v>132412576.64999999</v>
      </c>
      <c r="G23" s="189" t="s">
        <v>440</v>
      </c>
    </row>
    <row r="24" spans="2:7" ht="15" customHeight="1">
      <c r="B24" s="179" t="s">
        <v>454</v>
      </c>
      <c r="C24" s="180"/>
      <c r="D24" s="180"/>
      <c r="E24" s="180"/>
      <c r="F24" s="181"/>
      <c r="G24" s="182" t="s">
        <v>116</v>
      </c>
    </row>
    <row r="25" spans="2:7" ht="15" customHeight="1">
      <c r="B25" s="183" t="s">
        <v>455</v>
      </c>
      <c r="C25" s="184" t="s">
        <v>307</v>
      </c>
      <c r="D25" s="175">
        <v>5</v>
      </c>
      <c r="E25" s="175">
        <v>185096</v>
      </c>
      <c r="F25" s="175">
        <v>787559.6</v>
      </c>
      <c r="G25" s="185" t="s">
        <v>308</v>
      </c>
    </row>
    <row r="26" spans="2:7" ht="15" customHeight="1">
      <c r="B26" s="186" t="s">
        <v>456</v>
      </c>
      <c r="C26" s="187"/>
      <c r="D26" s="188">
        <f>SUM(D25)</f>
        <v>5</v>
      </c>
      <c r="E26" s="188">
        <f>SUM(E25)</f>
        <v>185096</v>
      </c>
      <c r="F26" s="188">
        <f>SUM(F25)</f>
        <v>787559.6</v>
      </c>
      <c r="G26" s="189" t="s">
        <v>457</v>
      </c>
    </row>
    <row r="27" spans="2:7" ht="15" customHeight="1">
      <c r="B27" s="179" t="s">
        <v>458</v>
      </c>
      <c r="C27" s="180"/>
      <c r="D27" s="180"/>
      <c r="E27" s="180"/>
      <c r="F27" s="181"/>
      <c r="G27" s="182" t="s">
        <v>30</v>
      </c>
    </row>
    <row r="28" spans="2:7" ht="15" customHeight="1">
      <c r="B28" s="183" t="s">
        <v>459</v>
      </c>
      <c r="C28" s="184" t="s">
        <v>191</v>
      </c>
      <c r="D28" s="175">
        <v>1</v>
      </c>
      <c r="E28" s="175">
        <v>50000</v>
      </c>
      <c r="F28" s="175">
        <v>65000</v>
      </c>
      <c r="G28" s="185" t="s">
        <v>460</v>
      </c>
    </row>
    <row r="29" spans="2:7" ht="15" customHeight="1">
      <c r="B29" s="186" t="s">
        <v>461</v>
      </c>
      <c r="C29" s="187"/>
      <c r="D29" s="188">
        <f>SUM(D28)</f>
        <v>1</v>
      </c>
      <c r="E29" s="188">
        <f>SUM(E28)</f>
        <v>50000</v>
      </c>
      <c r="F29" s="188">
        <f>SUM(F28)</f>
        <v>65000</v>
      </c>
      <c r="G29" s="189" t="s">
        <v>462</v>
      </c>
    </row>
    <row r="30" spans="2:7" ht="15" customHeight="1">
      <c r="B30" s="179" t="s">
        <v>463</v>
      </c>
      <c r="C30" s="180"/>
      <c r="D30" s="180"/>
      <c r="E30" s="180"/>
      <c r="F30" s="181"/>
      <c r="G30" s="182" t="s">
        <v>299</v>
      </c>
    </row>
    <row r="31" spans="2:7" ht="15" customHeight="1">
      <c r="B31" s="183" t="s">
        <v>464</v>
      </c>
      <c r="C31" s="184" t="s">
        <v>32</v>
      </c>
      <c r="D31" s="175">
        <v>81</v>
      </c>
      <c r="E31" s="175">
        <v>10382225</v>
      </c>
      <c r="F31" s="175">
        <v>153186826.95999998</v>
      </c>
      <c r="G31" s="185" t="s">
        <v>465</v>
      </c>
    </row>
    <row r="32" spans="2:7" ht="15.75">
      <c r="B32" s="186" t="s">
        <v>466</v>
      </c>
      <c r="C32" s="187"/>
      <c r="D32" s="188">
        <f>SUM(D31)</f>
        <v>81</v>
      </c>
      <c r="E32" s="188">
        <f>SUM(E31)</f>
        <v>10382225</v>
      </c>
      <c r="F32" s="188">
        <f>SUM(F31)</f>
        <v>153186826.95999998</v>
      </c>
      <c r="G32" s="189" t="s">
        <v>467</v>
      </c>
    </row>
    <row r="33" spans="2:7" ht="15.75">
      <c r="B33" s="186" t="s">
        <v>441</v>
      </c>
      <c r="C33" s="187"/>
      <c r="D33" s="188">
        <f>D23+D26+D29+D32</f>
        <v>155</v>
      </c>
      <c r="E33" s="188">
        <f t="shared" ref="E33:F33" si="0">E23+E26+E29+E32</f>
        <v>53455245</v>
      </c>
      <c r="F33" s="188">
        <f t="shared" si="0"/>
        <v>286451963.20999998</v>
      </c>
      <c r="G33" s="189" t="s">
        <v>442</v>
      </c>
    </row>
  </sheetData>
  <mergeCells count="18">
    <mergeCell ref="B29:C29"/>
    <mergeCell ref="B30:F30"/>
    <mergeCell ref="B32:C32"/>
    <mergeCell ref="B33:C33"/>
    <mergeCell ref="B19:F19"/>
    <mergeCell ref="B23:C23"/>
    <mergeCell ref="B24:F24"/>
    <mergeCell ref="B26:C26"/>
    <mergeCell ref="B27:F27"/>
    <mergeCell ref="B1:G1"/>
    <mergeCell ref="B2:G2"/>
    <mergeCell ref="B16:G16"/>
    <mergeCell ref="B17:G17"/>
    <mergeCell ref="B4:F4"/>
    <mergeCell ref="B10:C10"/>
    <mergeCell ref="B11:F11"/>
    <mergeCell ref="B13:C13"/>
    <mergeCell ref="B14:C14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1F66C-9D57-4318-8C91-09EB0EEEB73E}">
  <dimension ref="B1:G7"/>
  <sheetViews>
    <sheetView rightToLeft="1" workbookViewId="0">
      <selection activeCell="G17" sqref="G17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6.75" customHeight="1">
      <c r="B1" s="133" t="s">
        <v>409</v>
      </c>
      <c r="C1" s="133"/>
      <c r="D1" s="133"/>
      <c r="E1" s="133"/>
      <c r="F1" s="133"/>
      <c r="G1" s="133"/>
    </row>
    <row r="2" spans="2:7" ht="36.75" customHeight="1">
      <c r="B2" s="132" t="s">
        <v>419</v>
      </c>
      <c r="C2" s="132"/>
      <c r="D2" s="132"/>
      <c r="E2" s="132"/>
      <c r="F2" s="132"/>
      <c r="G2" s="132"/>
    </row>
    <row r="3" spans="2:7" ht="31.5">
      <c r="B3" s="161" t="s">
        <v>0</v>
      </c>
      <c r="C3" s="162" t="s">
        <v>119</v>
      </c>
      <c r="D3" s="162" t="s">
        <v>120</v>
      </c>
      <c r="E3" s="162" t="s">
        <v>436</v>
      </c>
      <c r="F3" s="162" t="s">
        <v>121</v>
      </c>
      <c r="G3" s="163" t="s">
        <v>437</v>
      </c>
    </row>
    <row r="4" spans="2:7" ht="15.75">
      <c r="B4" s="164" t="s">
        <v>12</v>
      </c>
      <c r="C4" s="165"/>
      <c r="D4" s="165"/>
      <c r="E4" s="165"/>
      <c r="F4" s="166"/>
      <c r="G4" s="167" t="s">
        <v>3</v>
      </c>
    </row>
    <row r="5" spans="2:7" ht="15.75">
      <c r="B5" s="168" t="s">
        <v>438</v>
      </c>
      <c r="C5" s="169" t="s">
        <v>139</v>
      </c>
      <c r="D5" s="170">
        <v>2</v>
      </c>
      <c r="E5" s="170">
        <v>1875000</v>
      </c>
      <c r="F5" s="170">
        <v>262500</v>
      </c>
      <c r="G5" s="169" t="s">
        <v>439</v>
      </c>
    </row>
    <row r="6" spans="2:7" ht="15.75">
      <c r="B6" s="117" t="s">
        <v>376</v>
      </c>
      <c r="C6" s="119"/>
      <c r="D6" s="171">
        <f>SUM(D5)</f>
        <v>2</v>
      </c>
      <c r="E6" s="171">
        <f>SUM(E5)</f>
        <v>1875000</v>
      </c>
      <c r="F6" s="171">
        <f>SUM(F5)</f>
        <v>262500</v>
      </c>
      <c r="G6" s="172" t="s">
        <v>440</v>
      </c>
    </row>
    <row r="7" spans="2:7" ht="15.75">
      <c r="B7" s="173" t="s">
        <v>441</v>
      </c>
      <c r="C7" s="174"/>
      <c r="D7" s="171">
        <f>D6</f>
        <v>2</v>
      </c>
      <c r="E7" s="171">
        <f t="shared" ref="E7:F7" si="0">E6</f>
        <v>1875000</v>
      </c>
      <c r="F7" s="171">
        <f t="shared" si="0"/>
        <v>262500</v>
      </c>
      <c r="G7" s="172" t="s">
        <v>442</v>
      </c>
    </row>
  </sheetData>
  <mergeCells count="5">
    <mergeCell ref="B6:C6"/>
    <mergeCell ref="B7:C7"/>
    <mergeCell ref="B1:G1"/>
    <mergeCell ref="B2:G2"/>
    <mergeCell ref="B4:F4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85" zoomScaleNormal="100" workbookViewId="0">
      <selection activeCell="J85" sqref="J1:L1048576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34" t="s">
        <v>420</v>
      </c>
      <c r="C1" s="135"/>
      <c r="D1" s="135"/>
      <c r="E1" s="135"/>
      <c r="F1" s="135"/>
      <c r="G1" s="135"/>
      <c r="H1" s="135"/>
      <c r="I1" s="136"/>
    </row>
    <row r="2" spans="2:9" ht="23.25" customHeight="1">
      <c r="B2" s="137" t="s">
        <v>421</v>
      </c>
      <c r="C2" s="138"/>
      <c r="D2" s="138"/>
      <c r="E2" s="138"/>
      <c r="F2" s="138"/>
      <c r="G2" s="138"/>
      <c r="H2" s="138"/>
      <c r="I2" s="139"/>
    </row>
    <row r="3" spans="2:9" ht="22.5" customHeight="1">
      <c r="B3" s="140" t="s">
        <v>225</v>
      </c>
      <c r="C3" s="141" t="s">
        <v>119</v>
      </c>
      <c r="D3" s="142">
        <v>46089</v>
      </c>
      <c r="E3" s="142">
        <v>46090</v>
      </c>
      <c r="F3" s="142">
        <v>46091</v>
      </c>
      <c r="G3" s="142">
        <v>46092</v>
      </c>
      <c r="H3" s="142">
        <v>46093</v>
      </c>
      <c r="I3" s="140" t="s">
        <v>226</v>
      </c>
    </row>
    <row r="4" spans="2:9" ht="22.5" customHeight="1">
      <c r="B4" s="140"/>
      <c r="C4" s="141"/>
      <c r="D4" s="142"/>
      <c r="E4" s="142"/>
      <c r="F4" s="142"/>
      <c r="G4" s="142"/>
      <c r="H4" s="142"/>
      <c r="I4" s="140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20.100000000000001" customHeight="1">
      <c r="B6" s="61" t="s">
        <v>374</v>
      </c>
      <c r="C6" s="61" t="s">
        <v>169</v>
      </c>
      <c r="D6" s="95">
        <v>0.64</v>
      </c>
      <c r="E6" s="95">
        <v>0.63</v>
      </c>
      <c r="F6" s="95">
        <v>0.66</v>
      </c>
      <c r="G6" s="95">
        <v>0.66</v>
      </c>
      <c r="H6" s="95">
        <v>0.66</v>
      </c>
      <c r="I6" s="12" t="s">
        <v>170</v>
      </c>
    </row>
    <row r="7" spans="2:9" ht="20.100000000000001" customHeight="1">
      <c r="B7" s="61" t="s">
        <v>47</v>
      </c>
      <c r="C7" s="61" t="s">
        <v>36</v>
      </c>
      <c r="D7" s="95">
        <v>3.06</v>
      </c>
      <c r="E7" s="95">
        <v>3.09</v>
      </c>
      <c r="F7" s="95">
        <v>3.15</v>
      </c>
      <c r="G7" s="95">
        <v>3.3</v>
      </c>
      <c r="H7" s="95">
        <v>3.34</v>
      </c>
      <c r="I7" s="12" t="s">
        <v>48</v>
      </c>
    </row>
    <row r="8" spans="2:9" ht="20.100000000000001" customHeight="1">
      <c r="B8" s="61" t="s">
        <v>98</v>
      </c>
      <c r="C8" s="61" t="s">
        <v>99</v>
      </c>
      <c r="D8" s="95">
        <v>0.99</v>
      </c>
      <c r="E8" s="95">
        <v>1</v>
      </c>
      <c r="F8" s="95">
        <v>1.02</v>
      </c>
      <c r="G8" s="95">
        <v>1.01</v>
      </c>
      <c r="H8" s="95">
        <v>1.02</v>
      </c>
      <c r="I8" s="12" t="s">
        <v>100</v>
      </c>
    </row>
    <row r="9" spans="2:9" ht="20.100000000000001" customHeight="1">
      <c r="B9" s="61" t="s">
        <v>49</v>
      </c>
      <c r="C9" s="61" t="s">
        <v>45</v>
      </c>
      <c r="D9" s="95" t="s">
        <v>380</v>
      </c>
      <c r="E9" s="95" t="s">
        <v>380</v>
      </c>
      <c r="F9" s="95">
        <v>0.06</v>
      </c>
      <c r="G9" s="95" t="s">
        <v>380</v>
      </c>
      <c r="H9" s="95">
        <v>0.06</v>
      </c>
      <c r="I9" s="12" t="s">
        <v>66</v>
      </c>
    </row>
    <row r="10" spans="2:9" ht="20.100000000000001" customHeight="1">
      <c r="B10" s="61" t="s">
        <v>24</v>
      </c>
      <c r="C10" s="61" t="s">
        <v>25</v>
      </c>
      <c r="D10" s="95">
        <v>0.22</v>
      </c>
      <c r="E10" s="95" t="s">
        <v>380</v>
      </c>
      <c r="F10" s="95">
        <v>0.22</v>
      </c>
      <c r="G10" s="95">
        <v>0.23</v>
      </c>
      <c r="H10" s="95">
        <v>0.23</v>
      </c>
      <c r="I10" s="12" t="s">
        <v>26</v>
      </c>
    </row>
    <row r="11" spans="2:9" ht="20.100000000000001" customHeight="1">
      <c r="B11" s="61" t="s">
        <v>50</v>
      </c>
      <c r="C11" s="61" t="s">
        <v>51</v>
      </c>
      <c r="D11" s="95">
        <v>4.5999999999999996</v>
      </c>
      <c r="E11" s="95">
        <v>4.5999999999999996</v>
      </c>
      <c r="F11" s="95">
        <v>4.71</v>
      </c>
      <c r="G11" s="95">
        <v>4.7699999999999996</v>
      </c>
      <c r="H11" s="95">
        <v>4.74</v>
      </c>
      <c r="I11" s="12" t="s">
        <v>52</v>
      </c>
    </row>
    <row r="12" spans="2:9" ht="20.100000000000001" customHeight="1">
      <c r="B12" s="61" t="s">
        <v>228</v>
      </c>
      <c r="C12" s="61" t="s">
        <v>229</v>
      </c>
      <c r="D12" s="95">
        <v>0.14000000000000001</v>
      </c>
      <c r="E12" s="95">
        <v>0.14000000000000001</v>
      </c>
      <c r="F12" s="95">
        <v>0.15</v>
      </c>
      <c r="G12" s="95">
        <v>0.15</v>
      </c>
      <c r="H12" s="95" t="s">
        <v>380</v>
      </c>
      <c r="I12" s="12" t="s">
        <v>230</v>
      </c>
    </row>
    <row r="13" spans="2:9" ht="20.100000000000001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20.100000000000001" customHeight="1">
      <c r="B14" s="61" t="s">
        <v>73</v>
      </c>
      <c r="C14" s="61" t="s">
        <v>74</v>
      </c>
      <c r="D14" s="95">
        <v>0.22</v>
      </c>
      <c r="E14" s="95">
        <v>0.22</v>
      </c>
      <c r="F14" s="95">
        <v>0.22</v>
      </c>
      <c r="G14" s="95">
        <v>0.22</v>
      </c>
      <c r="H14" s="95">
        <v>0.22</v>
      </c>
      <c r="I14" s="12" t="s">
        <v>75</v>
      </c>
    </row>
    <row r="15" spans="2:9" ht="20.100000000000001" customHeight="1">
      <c r="B15" s="61" t="s">
        <v>53</v>
      </c>
      <c r="C15" s="61" t="s">
        <v>42</v>
      </c>
      <c r="D15" s="95">
        <v>0.33</v>
      </c>
      <c r="E15" s="95">
        <v>0.34</v>
      </c>
      <c r="F15" s="95">
        <v>0.33</v>
      </c>
      <c r="G15" s="95">
        <v>0.34</v>
      </c>
      <c r="H15" s="95">
        <v>0.33</v>
      </c>
      <c r="I15" s="12" t="s">
        <v>43</v>
      </c>
    </row>
    <row r="16" spans="2:9" ht="20.100000000000001" customHeight="1">
      <c r="B16" s="61" t="s">
        <v>54</v>
      </c>
      <c r="C16" s="61" t="s">
        <v>39</v>
      </c>
      <c r="D16" s="95">
        <v>0.13</v>
      </c>
      <c r="E16" s="95">
        <v>0.14000000000000001</v>
      </c>
      <c r="F16" s="95">
        <v>0.14000000000000001</v>
      </c>
      <c r="G16" s="95">
        <v>0.15</v>
      </c>
      <c r="H16" s="95">
        <v>0.15</v>
      </c>
      <c r="I16" s="12" t="s">
        <v>40</v>
      </c>
    </row>
    <row r="17" spans="2:9" ht="20.100000000000001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20.100000000000001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>
        <v>0.17</v>
      </c>
      <c r="G18" s="95" t="s">
        <v>380</v>
      </c>
      <c r="H18" s="95" t="s">
        <v>380</v>
      </c>
      <c r="I18" s="12" t="s">
        <v>223</v>
      </c>
    </row>
    <row r="19" spans="2:9" ht="20.100000000000001" customHeight="1">
      <c r="B19" s="61" t="s">
        <v>239</v>
      </c>
      <c r="C19" s="61" t="s">
        <v>159</v>
      </c>
      <c r="D19" s="95" t="s">
        <v>380</v>
      </c>
      <c r="E19" s="95" t="s">
        <v>380</v>
      </c>
      <c r="F19" s="95" t="s">
        <v>380</v>
      </c>
      <c r="G19" s="95">
        <v>1.1100000000000001</v>
      </c>
      <c r="H19" s="95" t="s">
        <v>380</v>
      </c>
      <c r="I19" s="12" t="s">
        <v>160</v>
      </c>
    </row>
    <row r="20" spans="2:9" ht="20.100000000000001" customHeight="1">
      <c r="B20" s="61" t="s">
        <v>122</v>
      </c>
      <c r="C20" s="61" t="s">
        <v>123</v>
      </c>
      <c r="D20" s="95">
        <v>0.23</v>
      </c>
      <c r="E20" s="95">
        <v>0.23</v>
      </c>
      <c r="F20" s="95">
        <v>0.24</v>
      </c>
      <c r="G20" s="95">
        <v>0.24</v>
      </c>
      <c r="H20" s="95">
        <v>0.24</v>
      </c>
      <c r="I20" s="12" t="s">
        <v>128</v>
      </c>
    </row>
    <row r="21" spans="2:9" ht="20.100000000000001" customHeight="1">
      <c r="B21" s="61" t="s">
        <v>38</v>
      </c>
      <c r="C21" s="61" t="s">
        <v>37</v>
      </c>
      <c r="D21" s="95">
        <v>2.1</v>
      </c>
      <c r="E21" s="95">
        <v>2.09</v>
      </c>
      <c r="F21" s="95">
        <v>2.13</v>
      </c>
      <c r="G21" s="95" t="s">
        <v>380</v>
      </c>
      <c r="H21" s="95" t="s">
        <v>380</v>
      </c>
      <c r="I21" s="12" t="s">
        <v>55</v>
      </c>
    </row>
    <row r="22" spans="2:9" ht="20.100000000000001" customHeight="1">
      <c r="B22" s="61" t="s">
        <v>240</v>
      </c>
      <c r="C22" s="61" t="s">
        <v>147</v>
      </c>
      <c r="D22" s="95" t="s">
        <v>380</v>
      </c>
      <c r="E22" s="95">
        <v>0.05</v>
      </c>
      <c r="F22" s="95">
        <v>0.05</v>
      </c>
      <c r="G22" s="95">
        <v>0.05</v>
      </c>
      <c r="H22" s="95">
        <v>0.05</v>
      </c>
      <c r="I22" s="12" t="s">
        <v>241</v>
      </c>
    </row>
    <row r="23" spans="2:9" ht="20.100000000000001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 t="s">
        <v>380</v>
      </c>
      <c r="H23" s="95">
        <v>0.26</v>
      </c>
      <c r="I23" s="12" t="s">
        <v>244</v>
      </c>
    </row>
    <row r="24" spans="2:9" ht="20.100000000000001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 t="s">
        <v>380</v>
      </c>
      <c r="G24" s="95" t="s">
        <v>380</v>
      </c>
      <c r="H24" s="95" t="s">
        <v>380</v>
      </c>
      <c r="I24" s="12" t="s">
        <v>196</v>
      </c>
    </row>
    <row r="25" spans="2:9" ht="20.100000000000001" customHeight="1">
      <c r="B25" s="61" t="s">
        <v>245</v>
      </c>
      <c r="C25" s="61" t="s">
        <v>246</v>
      </c>
      <c r="D25" s="95" t="s">
        <v>380</v>
      </c>
      <c r="E25" s="95" t="s">
        <v>380</v>
      </c>
      <c r="F25" s="95" t="s">
        <v>380</v>
      </c>
      <c r="G25" s="95" t="s">
        <v>380</v>
      </c>
      <c r="H25" s="95">
        <v>0.31</v>
      </c>
      <c r="I25" s="12" t="s">
        <v>247</v>
      </c>
    </row>
    <row r="26" spans="2:9" ht="20.100000000000001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20.100000000000001" customHeight="1">
      <c r="B27" s="61" t="s">
        <v>248</v>
      </c>
      <c r="C27" s="61" t="s">
        <v>106</v>
      </c>
      <c r="D27" s="95">
        <v>0.62</v>
      </c>
      <c r="E27" s="95">
        <v>0.61</v>
      </c>
      <c r="F27" s="95">
        <v>0.61</v>
      </c>
      <c r="G27" s="95">
        <v>0.61</v>
      </c>
      <c r="H27" s="95">
        <v>0.62</v>
      </c>
      <c r="I27" s="12" t="s">
        <v>107</v>
      </c>
    </row>
    <row r="28" spans="2:9" ht="20.100000000000001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 t="s">
        <v>380</v>
      </c>
      <c r="G28" s="95" t="s">
        <v>380</v>
      </c>
      <c r="H28" s="95">
        <v>0.1</v>
      </c>
      <c r="I28" s="12" t="s">
        <v>249</v>
      </c>
    </row>
    <row r="29" spans="2:9" ht="20.100000000000001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20.100000000000001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20.100000000000001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20.100000000000001" customHeight="1">
      <c r="B32" s="61" t="s">
        <v>256</v>
      </c>
      <c r="C32" s="61" t="s">
        <v>200</v>
      </c>
      <c r="D32" s="95" t="s">
        <v>380</v>
      </c>
      <c r="E32" s="95" t="s">
        <v>380</v>
      </c>
      <c r="F32" s="95" t="s">
        <v>380</v>
      </c>
      <c r="G32" s="95" t="s">
        <v>380</v>
      </c>
      <c r="H32" s="95" t="s">
        <v>380</v>
      </c>
      <c r="I32" s="12" t="s">
        <v>203</v>
      </c>
    </row>
    <row r="33" spans="2:9" ht="20.100000000000001" customHeight="1">
      <c r="B33" s="61" t="s">
        <v>257</v>
      </c>
      <c r="C33" s="61" t="s">
        <v>152</v>
      </c>
      <c r="D33" s="95" t="s">
        <v>380</v>
      </c>
      <c r="E33" s="95">
        <v>0.2</v>
      </c>
      <c r="F33" s="95">
        <v>0.2</v>
      </c>
      <c r="G33" s="95">
        <v>0.2</v>
      </c>
      <c r="H33" s="95" t="s">
        <v>380</v>
      </c>
      <c r="I33" s="12" t="s">
        <v>153</v>
      </c>
    </row>
    <row r="34" spans="2:9" ht="20.100000000000001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20.100000000000001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20.100000000000001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20.100000000000001" customHeight="1">
      <c r="B37" s="61" t="s">
        <v>267</v>
      </c>
      <c r="C37" s="61" t="s">
        <v>268</v>
      </c>
      <c r="D37" s="95" t="s">
        <v>380</v>
      </c>
      <c r="E37" s="95">
        <v>1.01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20.100000000000001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20.100000000000001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20.100000000000001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20.100000000000001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20.100000000000001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20.100000000000001" customHeight="1">
      <c r="B43" s="61" t="s">
        <v>199</v>
      </c>
      <c r="C43" s="61" t="s">
        <v>198</v>
      </c>
      <c r="D43" s="95">
        <v>0.67</v>
      </c>
      <c r="E43" s="95" t="s">
        <v>380</v>
      </c>
      <c r="F43" s="95" t="s">
        <v>380</v>
      </c>
      <c r="G43" s="95" t="s">
        <v>380</v>
      </c>
      <c r="H43" s="95">
        <v>0.67</v>
      </c>
      <c r="I43" s="12" t="s">
        <v>283</v>
      </c>
    </row>
    <row r="44" spans="2:9" ht="20.100000000000001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20.100000000000001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20.100000000000001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20.100000000000001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20.100000000000001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20.100000000000001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20.100000000000001" customHeight="1">
      <c r="B50" s="61" t="s">
        <v>383</v>
      </c>
      <c r="C50" s="61" t="s">
        <v>32</v>
      </c>
      <c r="D50" s="95">
        <v>14.64</v>
      </c>
      <c r="E50" s="95">
        <v>14.64</v>
      </c>
      <c r="F50" s="95">
        <v>14.8</v>
      </c>
      <c r="G50" s="95">
        <v>14.9</v>
      </c>
      <c r="H50" s="95">
        <v>14.88</v>
      </c>
      <c r="I50" s="12" t="s">
        <v>33</v>
      </c>
    </row>
    <row r="51" spans="2:9" ht="20.100000000000001" customHeight="1">
      <c r="B51" s="61" t="s">
        <v>112</v>
      </c>
      <c r="C51" s="61" t="s">
        <v>113</v>
      </c>
      <c r="D51" s="95">
        <v>3.6</v>
      </c>
      <c r="E51" s="95">
        <v>3.5</v>
      </c>
      <c r="F51" s="95">
        <v>3.6</v>
      </c>
      <c r="G51" s="95">
        <v>3.63</v>
      </c>
      <c r="H51" s="95">
        <v>3.55</v>
      </c>
      <c r="I51" s="12" t="s">
        <v>300</v>
      </c>
    </row>
    <row r="52" spans="2:9" ht="20.100000000000001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20.100000000000001" customHeight="1">
      <c r="B53" s="61" t="s">
        <v>301</v>
      </c>
      <c r="C53" s="61" t="s">
        <v>162</v>
      </c>
      <c r="D53" s="95">
        <v>0.94</v>
      </c>
      <c r="E53" s="95" t="s">
        <v>380</v>
      </c>
      <c r="F53" s="95">
        <v>0.95</v>
      </c>
      <c r="G53" s="95">
        <v>0.97</v>
      </c>
      <c r="H53" s="95" t="s">
        <v>380</v>
      </c>
      <c r="I53" s="12" t="s">
        <v>163</v>
      </c>
    </row>
    <row r="54" spans="2:9" ht="20.100000000000001" customHeight="1">
      <c r="B54" s="61" t="s">
        <v>302</v>
      </c>
      <c r="C54" s="61" t="s">
        <v>148</v>
      </c>
      <c r="D54" s="95">
        <v>0.7</v>
      </c>
      <c r="E54" s="95">
        <v>0.7</v>
      </c>
      <c r="F54" s="95" t="s">
        <v>380</v>
      </c>
      <c r="G54" s="95">
        <v>0.72</v>
      </c>
      <c r="H54" s="95" t="s">
        <v>380</v>
      </c>
      <c r="I54" s="12" t="s">
        <v>149</v>
      </c>
    </row>
    <row r="55" spans="2:9" ht="20.100000000000001" customHeight="1">
      <c r="B55" s="61" t="s">
        <v>303</v>
      </c>
      <c r="C55" s="61" t="s">
        <v>209</v>
      </c>
      <c r="D55" s="95">
        <v>0.85</v>
      </c>
      <c r="E55" s="95" t="s">
        <v>380</v>
      </c>
      <c r="F55" s="95" t="s">
        <v>380</v>
      </c>
      <c r="G55" s="95" t="s">
        <v>380</v>
      </c>
      <c r="H55" s="95" t="s">
        <v>380</v>
      </c>
      <c r="I55" s="12" t="s">
        <v>304</v>
      </c>
    </row>
    <row r="56" spans="2:9" ht="20.100000000000001" customHeight="1">
      <c r="B56" s="61" t="s">
        <v>305</v>
      </c>
      <c r="C56" s="61" t="s">
        <v>206</v>
      </c>
      <c r="D56" s="95">
        <v>0.43</v>
      </c>
      <c r="E56" s="95">
        <v>0.43</v>
      </c>
      <c r="F56" s="95" t="s">
        <v>380</v>
      </c>
      <c r="G56" s="95" t="s">
        <v>380</v>
      </c>
      <c r="H56" s="95" t="s">
        <v>380</v>
      </c>
      <c r="I56" s="12" t="s">
        <v>210</v>
      </c>
    </row>
    <row r="57" spans="2:9" ht="20.100000000000001" customHeight="1">
      <c r="B57" s="61" t="s">
        <v>306</v>
      </c>
      <c r="C57" s="61" t="s">
        <v>307</v>
      </c>
      <c r="D57" s="95">
        <v>3.63</v>
      </c>
      <c r="E57" s="95">
        <v>3.81</v>
      </c>
      <c r="F57" s="95">
        <v>4</v>
      </c>
      <c r="G57" s="95">
        <v>4.2</v>
      </c>
      <c r="H57" s="95">
        <v>4.4000000000000004</v>
      </c>
      <c r="I57" s="12" t="s">
        <v>308</v>
      </c>
    </row>
    <row r="58" spans="2:9" ht="20.100000000000001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20.100000000000001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20.100000000000001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20.100000000000001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20.100000000000001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20.100000000000001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20.100000000000001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34" t="s">
        <v>420</v>
      </c>
      <c r="C65" s="135"/>
      <c r="D65" s="135"/>
      <c r="E65" s="135"/>
      <c r="F65" s="135"/>
      <c r="G65" s="135"/>
      <c r="H65" s="135"/>
      <c r="I65" s="136"/>
    </row>
    <row r="66" spans="2:9" ht="23.25" customHeight="1">
      <c r="B66" s="137" t="s">
        <v>421</v>
      </c>
      <c r="C66" s="138"/>
      <c r="D66" s="138"/>
      <c r="E66" s="138"/>
      <c r="F66" s="138"/>
      <c r="G66" s="138"/>
      <c r="H66" s="138"/>
      <c r="I66" s="139"/>
    </row>
    <row r="67" spans="2:9" ht="20.100000000000001" customHeight="1">
      <c r="B67" s="140" t="s">
        <v>225</v>
      </c>
      <c r="C67" s="141" t="s">
        <v>119</v>
      </c>
      <c r="D67" s="142">
        <v>46089</v>
      </c>
      <c r="E67" s="142">
        <v>46090</v>
      </c>
      <c r="F67" s="142">
        <v>46091</v>
      </c>
      <c r="G67" s="142">
        <v>46092</v>
      </c>
      <c r="H67" s="142">
        <v>46093</v>
      </c>
      <c r="I67" s="140" t="s">
        <v>226</v>
      </c>
    </row>
    <row r="68" spans="2:9" ht="20.100000000000001" customHeight="1">
      <c r="B68" s="140"/>
      <c r="C68" s="141"/>
      <c r="D68" s="142"/>
      <c r="E68" s="142"/>
      <c r="F68" s="142"/>
      <c r="G68" s="142"/>
      <c r="H68" s="142"/>
      <c r="I68" s="140"/>
    </row>
    <row r="69" spans="2:9" ht="20.100000000000001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 t="s">
        <v>380</v>
      </c>
      <c r="E70" s="95" t="s">
        <v>380</v>
      </c>
      <c r="F70" s="95" t="s">
        <v>380</v>
      </c>
      <c r="G70" s="95" t="s">
        <v>380</v>
      </c>
      <c r="H70" s="95">
        <v>4.1500000000000004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3.17</v>
      </c>
      <c r="E71" s="95">
        <v>3.15</v>
      </c>
      <c r="F71" s="95">
        <v>3.19</v>
      </c>
      <c r="G71" s="95">
        <v>3.33</v>
      </c>
      <c r="H71" s="95">
        <v>3.3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>
        <v>0.77</v>
      </c>
      <c r="F72" s="95" t="s">
        <v>380</v>
      </c>
      <c r="G72" s="95" t="s">
        <v>380</v>
      </c>
      <c r="H72" s="95" t="s">
        <v>380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21</v>
      </c>
      <c r="E74" s="95">
        <v>21.18</v>
      </c>
      <c r="F74" s="95">
        <v>22.23</v>
      </c>
      <c r="G74" s="95">
        <v>23.34</v>
      </c>
      <c r="H74" s="95">
        <v>23.5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 t="s">
        <v>380</v>
      </c>
      <c r="E75" s="95">
        <v>1.74</v>
      </c>
      <c r="F75" s="95" t="s">
        <v>380</v>
      </c>
      <c r="G75" s="95">
        <v>1.8</v>
      </c>
      <c r="H75" s="95">
        <v>1.89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 t="s">
        <v>380</v>
      </c>
      <c r="E76" s="95">
        <v>0.84</v>
      </c>
      <c r="F76" s="95">
        <v>0.83</v>
      </c>
      <c r="G76" s="95" t="s">
        <v>380</v>
      </c>
      <c r="H76" s="95">
        <v>0.83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1.79</v>
      </c>
      <c r="E77" s="95">
        <v>1.8</v>
      </c>
      <c r="F77" s="95">
        <v>1.88</v>
      </c>
      <c r="G77" s="95">
        <v>1.93</v>
      </c>
      <c r="H77" s="95">
        <v>1.9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 t="s">
        <v>380</v>
      </c>
      <c r="E78" s="95">
        <v>6.8</v>
      </c>
      <c r="F78" s="95" t="s">
        <v>380</v>
      </c>
      <c r="G78" s="95" t="s">
        <v>380</v>
      </c>
      <c r="H78" s="95" t="s">
        <v>380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>
        <v>0.66</v>
      </c>
      <c r="F79" s="95" t="s">
        <v>380</v>
      </c>
      <c r="G79" s="95" t="s">
        <v>380</v>
      </c>
      <c r="H79" s="95" t="s">
        <v>380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2.06</v>
      </c>
      <c r="E82" s="95">
        <v>2.08</v>
      </c>
      <c r="F82" s="95">
        <v>2.1</v>
      </c>
      <c r="G82" s="95">
        <v>2.11</v>
      </c>
      <c r="H82" s="95">
        <v>2.11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5.4</v>
      </c>
      <c r="E83" s="95">
        <v>5.3</v>
      </c>
      <c r="F83" s="95">
        <v>5.3</v>
      </c>
      <c r="G83" s="95">
        <v>5.35</v>
      </c>
      <c r="H83" s="95">
        <v>5.35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>
        <v>17.5</v>
      </c>
      <c r="E84" s="95" t="s">
        <v>380</v>
      </c>
      <c r="F84" s="95">
        <v>17.5</v>
      </c>
      <c r="G84" s="95" t="s">
        <v>380</v>
      </c>
      <c r="H84" s="95">
        <v>17.5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95" t="s">
        <v>380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5.66</v>
      </c>
      <c r="E86" s="95">
        <v>5.64</v>
      </c>
      <c r="F86" s="95">
        <v>5.71</v>
      </c>
      <c r="G86" s="95">
        <v>5.8</v>
      </c>
      <c r="H86" s="95">
        <v>5.78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2.6</v>
      </c>
      <c r="E87" s="95">
        <v>2.5499999999999998</v>
      </c>
      <c r="F87" s="95">
        <v>2.67</v>
      </c>
      <c r="G87" s="95">
        <v>2.67</v>
      </c>
      <c r="H87" s="95">
        <v>2.6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>
        <v>1.5</v>
      </c>
      <c r="E88" s="95" t="s">
        <v>380</v>
      </c>
      <c r="F88" s="95">
        <v>1.5</v>
      </c>
      <c r="G88" s="95" t="s">
        <v>380</v>
      </c>
      <c r="H88" s="95">
        <v>1.5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1.22</v>
      </c>
      <c r="E89" s="95">
        <v>1.26</v>
      </c>
      <c r="F89" s="95">
        <v>1.3</v>
      </c>
      <c r="G89" s="95">
        <v>1.31</v>
      </c>
      <c r="H89" s="95">
        <v>1.28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 t="s">
        <v>380</v>
      </c>
      <c r="E90" s="95">
        <v>1.88</v>
      </c>
      <c r="F90" s="95">
        <v>1.97</v>
      </c>
      <c r="G90" s="95">
        <v>1.97</v>
      </c>
      <c r="H90" s="95">
        <v>1.9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>
        <v>1.8</v>
      </c>
      <c r="E91" s="95">
        <v>1.8</v>
      </c>
      <c r="F91" s="95">
        <v>1.8</v>
      </c>
      <c r="G91" s="95">
        <v>1.8</v>
      </c>
      <c r="H91" s="95">
        <v>1.79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>
        <v>2.5</v>
      </c>
      <c r="E92" s="95" t="s">
        <v>380</v>
      </c>
      <c r="F92" s="95">
        <v>2.5</v>
      </c>
      <c r="G92" s="95" t="s">
        <v>380</v>
      </c>
      <c r="H92" s="95">
        <v>2.5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2.75</v>
      </c>
      <c r="E93" s="95">
        <v>2.75</v>
      </c>
      <c r="F93" s="95">
        <v>2.8</v>
      </c>
      <c r="G93" s="95">
        <v>2.87</v>
      </c>
      <c r="H93" s="95">
        <v>2.83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>
        <v>5.5</v>
      </c>
      <c r="E94" s="95" t="s">
        <v>380</v>
      </c>
      <c r="F94" s="95">
        <v>5.5</v>
      </c>
      <c r="G94" s="95" t="s">
        <v>380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 t="s">
        <v>380</v>
      </c>
      <c r="E95" s="95">
        <v>1.2</v>
      </c>
      <c r="F95" s="95">
        <v>1.26</v>
      </c>
      <c r="G95" s="95">
        <v>1.28</v>
      </c>
      <c r="H95" s="95">
        <v>1.28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>
        <v>1.84</v>
      </c>
      <c r="F96" s="95" t="s">
        <v>380</v>
      </c>
      <c r="G96" s="95" t="s">
        <v>380</v>
      </c>
      <c r="H96" s="95">
        <v>1.9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 t="s">
        <v>380</v>
      </c>
      <c r="E97" s="95" t="s">
        <v>380</v>
      </c>
      <c r="F97" s="95" t="s">
        <v>380</v>
      </c>
      <c r="G97" s="95">
        <v>2.2000000000000002</v>
      </c>
      <c r="H97" s="95" t="s">
        <v>380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>
        <v>2.71</v>
      </c>
      <c r="E98" s="95">
        <v>2.84</v>
      </c>
      <c r="F98" s="95">
        <v>2.98</v>
      </c>
      <c r="G98" s="95">
        <v>3.05</v>
      </c>
      <c r="H98" s="95">
        <v>3.05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1.0900000000000001</v>
      </c>
      <c r="E100" s="95">
        <v>1.1399999999999999</v>
      </c>
      <c r="F100" s="95">
        <v>1.19</v>
      </c>
      <c r="G100" s="95">
        <v>1.24</v>
      </c>
      <c r="H100" s="95">
        <v>1.3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>
        <v>1</v>
      </c>
      <c r="E101" s="95" t="s">
        <v>380</v>
      </c>
      <c r="F101" s="95" t="s">
        <v>380</v>
      </c>
      <c r="G101" s="95">
        <v>0.99</v>
      </c>
      <c r="H101" s="95" t="s">
        <v>380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18.8</v>
      </c>
      <c r="E103" s="95">
        <v>19</v>
      </c>
      <c r="F103" s="95">
        <v>19.2</v>
      </c>
      <c r="G103" s="95">
        <v>19</v>
      </c>
      <c r="H103" s="95">
        <v>19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>
        <v>8.92</v>
      </c>
      <c r="E104" s="95">
        <v>9</v>
      </c>
      <c r="F104" s="95">
        <v>9</v>
      </c>
      <c r="G104" s="95">
        <v>9.0500000000000007</v>
      </c>
      <c r="H104" s="95">
        <v>9.1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 t="s">
        <v>380</v>
      </c>
      <c r="E105" s="95" t="s">
        <v>380</v>
      </c>
      <c r="F105" s="95" t="s">
        <v>380</v>
      </c>
      <c r="G105" s="95" t="s">
        <v>380</v>
      </c>
      <c r="H105" s="95" t="s">
        <v>380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>
        <v>11.51</v>
      </c>
      <c r="E106" s="95">
        <v>11.55</v>
      </c>
      <c r="F106" s="95">
        <v>11.58</v>
      </c>
      <c r="G106" s="95">
        <v>11.58</v>
      </c>
      <c r="H106" s="95">
        <v>11.58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 t="s">
        <v>380</v>
      </c>
      <c r="E107" s="95" t="s">
        <v>380</v>
      </c>
      <c r="F107" s="95" t="s">
        <v>380</v>
      </c>
      <c r="G107" s="95" t="s">
        <v>380</v>
      </c>
      <c r="H107" s="95" t="s">
        <v>380</v>
      </c>
      <c r="I107" s="12" t="s">
        <v>108</v>
      </c>
    </row>
    <row r="108" spans="2:9" ht="20.100000000000001" customHeight="1">
      <c r="B108" s="61" t="s">
        <v>352</v>
      </c>
      <c r="C108" s="61" t="s">
        <v>353</v>
      </c>
      <c r="D108" s="95" t="s">
        <v>380</v>
      </c>
      <c r="E108" s="95" t="s">
        <v>380</v>
      </c>
      <c r="F108" s="95">
        <v>13</v>
      </c>
      <c r="G108" s="95">
        <v>13</v>
      </c>
      <c r="H108" s="95" t="s">
        <v>380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>
        <v>47.77</v>
      </c>
      <c r="E109" s="95">
        <v>47.77</v>
      </c>
      <c r="F109" s="95">
        <v>50</v>
      </c>
      <c r="G109" s="95">
        <v>50</v>
      </c>
      <c r="H109" s="95">
        <v>47.77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>
        <v>23</v>
      </c>
      <c r="E110" s="95" t="s">
        <v>380</v>
      </c>
      <c r="F110" s="95" t="s">
        <v>380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>
        <v>28</v>
      </c>
      <c r="G111" s="95">
        <v>28</v>
      </c>
      <c r="H111" s="95">
        <v>28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 t="s">
        <v>380</v>
      </c>
      <c r="F113" s="95" t="s">
        <v>380</v>
      </c>
      <c r="G113" s="95" t="s">
        <v>380</v>
      </c>
      <c r="H113" s="95">
        <v>0.36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>
        <v>2.64</v>
      </c>
      <c r="E114" s="95">
        <v>2.5499999999999998</v>
      </c>
      <c r="F114" s="95" t="s">
        <v>380</v>
      </c>
      <c r="G114" s="95">
        <v>2.4500000000000002</v>
      </c>
      <c r="H114" s="95">
        <v>2.33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>
        <v>5.99</v>
      </c>
      <c r="F115" s="95" t="s">
        <v>380</v>
      </c>
      <c r="G115" s="95" t="s">
        <v>380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4.91</v>
      </c>
      <c r="E116" s="95">
        <v>4.91</v>
      </c>
      <c r="F116" s="95">
        <v>4.91</v>
      </c>
      <c r="G116" s="95">
        <v>4.99</v>
      </c>
      <c r="H116" s="95">
        <v>4.9400000000000004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 t="s">
        <v>380</v>
      </c>
      <c r="E117" s="95">
        <v>4.5999999999999996</v>
      </c>
      <c r="F117" s="95">
        <v>4.5999999999999996</v>
      </c>
      <c r="G117" s="95">
        <v>4.82</v>
      </c>
      <c r="H117" s="95">
        <v>4.5999999999999996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6.99</v>
      </c>
      <c r="E119" s="95">
        <v>6.65</v>
      </c>
      <c r="F119" s="95">
        <v>6.65</v>
      </c>
      <c r="G119" s="95">
        <v>6.65</v>
      </c>
      <c r="H119" s="95">
        <v>6.98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2"/>
  <sheetViews>
    <sheetView rightToLeft="1" topLeftCell="A52" zoomScale="115" zoomScaleNormal="115" workbookViewId="0">
      <selection activeCell="N66" sqref="A62:N6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47" t="s">
        <v>426</v>
      </c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ht="28.5" customHeight="1">
      <c r="A2" s="28" t="s">
        <v>5</v>
      </c>
      <c r="B2" s="151" t="s">
        <v>427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50.2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21" t="s">
        <v>3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 ht="20.100000000000001" customHeight="1">
      <c r="A5" s="37" t="s">
        <v>374</v>
      </c>
      <c r="B5" s="38" t="s">
        <v>169</v>
      </c>
      <c r="C5" s="39">
        <v>0.65</v>
      </c>
      <c r="D5" s="40">
        <v>0.66</v>
      </c>
      <c r="E5" s="40">
        <v>0.63</v>
      </c>
      <c r="F5" s="41">
        <v>0.64</v>
      </c>
      <c r="G5" s="41">
        <v>0.66</v>
      </c>
      <c r="H5" s="41">
        <v>0.65</v>
      </c>
      <c r="I5" s="42">
        <v>1.538461538461533</v>
      </c>
      <c r="J5" s="43">
        <v>193</v>
      </c>
      <c r="K5" s="43">
        <v>417256825</v>
      </c>
      <c r="L5" s="43">
        <v>267224281.81</v>
      </c>
      <c r="M5" s="44">
        <v>5</v>
      </c>
      <c r="N5" s="45" t="s">
        <v>170</v>
      </c>
    </row>
    <row r="6" spans="1:14" ht="20.100000000000001" customHeight="1">
      <c r="A6" s="37" t="s">
        <v>393</v>
      </c>
      <c r="B6" s="38" t="s">
        <v>36</v>
      </c>
      <c r="C6" s="39">
        <v>3.07</v>
      </c>
      <c r="D6" s="40">
        <v>3.36</v>
      </c>
      <c r="E6" s="40">
        <v>3.05</v>
      </c>
      <c r="F6" s="41">
        <v>3.25</v>
      </c>
      <c r="G6" s="41">
        <v>3.34</v>
      </c>
      <c r="H6" s="41">
        <v>3.06</v>
      </c>
      <c r="I6" s="42">
        <v>9.1503267973856097</v>
      </c>
      <c r="J6" s="43">
        <v>646</v>
      </c>
      <c r="K6" s="43">
        <v>288467491</v>
      </c>
      <c r="L6" s="43">
        <v>938092691.53999996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0.99</v>
      </c>
      <c r="D7" s="40">
        <v>1.02</v>
      </c>
      <c r="E7" s="40">
        <v>0.99</v>
      </c>
      <c r="F7" s="41">
        <v>1.01</v>
      </c>
      <c r="G7" s="41">
        <v>1.02</v>
      </c>
      <c r="H7" s="41">
        <v>0.99</v>
      </c>
      <c r="I7" s="42">
        <v>3.0303030303030276</v>
      </c>
      <c r="J7" s="43">
        <v>64</v>
      </c>
      <c r="K7" s="43">
        <v>28730924</v>
      </c>
      <c r="L7" s="43">
        <v>29015606.739999998</v>
      </c>
      <c r="M7" s="44">
        <v>5</v>
      </c>
      <c r="N7" s="45" t="s">
        <v>100</v>
      </c>
    </row>
    <row r="8" spans="1:14" ht="20.100000000000001" customHeight="1">
      <c r="A8" s="37" t="s">
        <v>385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28</v>
      </c>
      <c r="K8" s="43">
        <v>15253992</v>
      </c>
      <c r="L8" s="43">
        <v>915239.52</v>
      </c>
      <c r="M8" s="44">
        <v>2</v>
      </c>
      <c r="N8" s="45" t="s">
        <v>66</v>
      </c>
    </row>
    <row r="9" spans="1:14" ht="20.100000000000001" customHeight="1">
      <c r="A9" s="37" t="s">
        <v>399</v>
      </c>
      <c r="B9" s="38" t="s">
        <v>25</v>
      </c>
      <c r="C9" s="39">
        <v>0.22</v>
      </c>
      <c r="D9" s="40">
        <v>0.23</v>
      </c>
      <c r="E9" s="40">
        <v>0.21</v>
      </c>
      <c r="F9" s="41">
        <v>0.22</v>
      </c>
      <c r="G9" s="41">
        <v>0.23</v>
      </c>
      <c r="H9" s="41">
        <v>0.22</v>
      </c>
      <c r="I9" s="42">
        <v>4.5454545454545414</v>
      </c>
      <c r="J9" s="43">
        <v>49</v>
      </c>
      <c r="K9" s="43">
        <v>61310475</v>
      </c>
      <c r="L9" s="43">
        <v>13586555.5</v>
      </c>
      <c r="M9" s="44">
        <v>4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4.8</v>
      </c>
      <c r="D10" s="40">
        <v>4.8</v>
      </c>
      <c r="E10" s="40">
        <v>4.5999999999999996</v>
      </c>
      <c r="F10" s="41">
        <v>4.68</v>
      </c>
      <c r="G10" s="41">
        <v>4.74</v>
      </c>
      <c r="H10" s="41">
        <v>4.8</v>
      </c>
      <c r="I10" s="42">
        <v>-1.2499999999999956</v>
      </c>
      <c r="J10" s="43">
        <v>363</v>
      </c>
      <c r="K10" s="43">
        <v>105718431</v>
      </c>
      <c r="L10" s="43">
        <v>494436301.17999995</v>
      </c>
      <c r="M10" s="44">
        <v>5</v>
      </c>
      <c r="N10" s="45" t="s">
        <v>52</v>
      </c>
    </row>
    <row r="11" spans="1:14" ht="20.100000000000001" customHeight="1">
      <c r="A11" s="37" t="s">
        <v>395</v>
      </c>
      <c r="B11" s="38" t="s">
        <v>74</v>
      </c>
      <c r="C11" s="39">
        <v>0.22</v>
      </c>
      <c r="D11" s="40">
        <v>0.22</v>
      </c>
      <c r="E11" s="40">
        <v>0.22</v>
      </c>
      <c r="F11" s="41">
        <v>0.22</v>
      </c>
      <c r="G11" s="41">
        <v>0.22</v>
      </c>
      <c r="H11" s="41">
        <v>0.22</v>
      </c>
      <c r="I11" s="42">
        <v>0</v>
      </c>
      <c r="J11" s="43">
        <v>51</v>
      </c>
      <c r="K11" s="43">
        <v>79536862</v>
      </c>
      <c r="L11" s="43">
        <v>17498109.640000001</v>
      </c>
      <c r="M11" s="44">
        <v>5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0.33</v>
      </c>
      <c r="D12" s="40">
        <v>0.34</v>
      </c>
      <c r="E12" s="40">
        <v>0.33</v>
      </c>
      <c r="F12" s="41">
        <v>0.33</v>
      </c>
      <c r="G12" s="41">
        <v>0.33</v>
      </c>
      <c r="H12" s="41">
        <v>0.32</v>
      </c>
      <c r="I12" s="42">
        <v>3.125</v>
      </c>
      <c r="J12" s="43">
        <v>126</v>
      </c>
      <c r="K12" s="43">
        <v>846410748</v>
      </c>
      <c r="L12" s="43">
        <v>283038485.38</v>
      </c>
      <c r="M12" s="44">
        <v>5</v>
      </c>
      <c r="N12" s="45" t="s">
        <v>43</v>
      </c>
    </row>
    <row r="13" spans="1:14" ht="20.100000000000001" customHeight="1">
      <c r="A13" s="37" t="s">
        <v>54</v>
      </c>
      <c r="B13" s="38" t="s">
        <v>39</v>
      </c>
      <c r="C13" s="39">
        <v>0.13</v>
      </c>
      <c r="D13" s="40">
        <v>0.15</v>
      </c>
      <c r="E13" s="40">
        <v>0.12</v>
      </c>
      <c r="F13" s="41">
        <v>0.14000000000000001</v>
      </c>
      <c r="G13" s="41">
        <v>0.15</v>
      </c>
      <c r="H13" s="41">
        <v>0.13</v>
      </c>
      <c r="I13" s="42">
        <v>15.384615384615374</v>
      </c>
      <c r="J13" s="43">
        <v>31</v>
      </c>
      <c r="K13" s="43">
        <v>40388878</v>
      </c>
      <c r="L13" s="43">
        <v>5645490.4700000007</v>
      </c>
      <c r="M13" s="44">
        <v>5</v>
      </c>
      <c r="N13" s="45" t="s">
        <v>40</v>
      </c>
    </row>
    <row r="14" spans="1:14" ht="20.100000000000001" customHeight="1">
      <c r="A14" s="37" t="s">
        <v>434</v>
      </c>
      <c r="B14" s="38" t="s">
        <v>220</v>
      </c>
      <c r="C14" s="39">
        <v>0.17</v>
      </c>
      <c r="D14" s="40">
        <v>0.17</v>
      </c>
      <c r="E14" s="40">
        <v>0.17</v>
      </c>
      <c r="F14" s="41">
        <v>0.17</v>
      </c>
      <c r="G14" s="41">
        <v>0.17</v>
      </c>
      <c r="H14" s="113">
        <v>0.17</v>
      </c>
      <c r="I14" s="42">
        <v>0</v>
      </c>
      <c r="J14" s="43">
        <v>1</v>
      </c>
      <c r="K14" s="43">
        <v>6782</v>
      </c>
      <c r="L14" s="43">
        <v>1152.94</v>
      </c>
      <c r="M14" s="44">
        <v>1</v>
      </c>
      <c r="N14" s="45" t="s">
        <v>223</v>
      </c>
    </row>
    <row r="15" spans="1:14" ht="20.100000000000001" customHeight="1">
      <c r="A15" s="37" t="s">
        <v>400</v>
      </c>
      <c r="B15" s="38" t="s">
        <v>159</v>
      </c>
      <c r="C15" s="39">
        <v>1.1100000000000001</v>
      </c>
      <c r="D15" s="40">
        <v>1.1100000000000001</v>
      </c>
      <c r="E15" s="40">
        <v>1.1100000000000001</v>
      </c>
      <c r="F15" s="41">
        <v>1.1100000000000001</v>
      </c>
      <c r="G15" s="41">
        <v>1.1100000000000001</v>
      </c>
      <c r="H15" s="41">
        <v>1.1000000000000001</v>
      </c>
      <c r="I15" s="42">
        <v>0.90909090909090384</v>
      </c>
      <c r="J15" s="43">
        <v>1</v>
      </c>
      <c r="K15" s="43">
        <v>16000</v>
      </c>
      <c r="L15" s="43">
        <v>17760</v>
      </c>
      <c r="M15" s="44">
        <v>1</v>
      </c>
      <c r="N15" s="45" t="s">
        <v>160</v>
      </c>
    </row>
    <row r="16" spans="1:14" ht="20.100000000000001" customHeight="1">
      <c r="A16" s="37" t="s">
        <v>404</v>
      </c>
      <c r="B16" s="38" t="s">
        <v>123</v>
      </c>
      <c r="C16" s="39">
        <v>0.23</v>
      </c>
      <c r="D16" s="40">
        <v>0.24</v>
      </c>
      <c r="E16" s="40">
        <v>0.23</v>
      </c>
      <c r="F16" s="41">
        <v>0.23</v>
      </c>
      <c r="G16" s="41">
        <v>0.24</v>
      </c>
      <c r="H16" s="41">
        <v>0.23</v>
      </c>
      <c r="I16" s="42">
        <v>4.3478260869565188</v>
      </c>
      <c r="J16" s="43">
        <v>54</v>
      </c>
      <c r="K16" s="43">
        <v>137756425</v>
      </c>
      <c r="L16" s="43">
        <v>32038542</v>
      </c>
      <c r="M16" s="44">
        <v>5</v>
      </c>
      <c r="N16" s="45" t="s">
        <v>128</v>
      </c>
    </row>
    <row r="17" spans="1:14" ht="20.100000000000001" customHeight="1">
      <c r="A17" s="37" t="s">
        <v>38</v>
      </c>
      <c r="B17" s="38" t="s">
        <v>37</v>
      </c>
      <c r="C17" s="39">
        <v>2.1</v>
      </c>
      <c r="D17" s="40">
        <v>2.15</v>
      </c>
      <c r="E17" s="40">
        <v>2.0699999999999998</v>
      </c>
      <c r="F17" s="41">
        <v>2.11</v>
      </c>
      <c r="G17" s="41">
        <v>2.13</v>
      </c>
      <c r="H17" s="41">
        <v>2.1</v>
      </c>
      <c r="I17" s="42">
        <v>1.4285714285714235</v>
      </c>
      <c r="J17" s="43">
        <v>681</v>
      </c>
      <c r="K17" s="43">
        <v>886826401</v>
      </c>
      <c r="L17" s="43">
        <v>1868093517.46</v>
      </c>
      <c r="M17" s="44">
        <v>3</v>
      </c>
      <c r="N17" s="45" t="s">
        <v>55</v>
      </c>
    </row>
    <row r="18" spans="1:14" ht="20.100000000000001" customHeight="1">
      <c r="A18" s="37" t="s">
        <v>394</v>
      </c>
      <c r="B18" s="38" t="s">
        <v>147</v>
      </c>
      <c r="C18" s="39">
        <v>0.05</v>
      </c>
      <c r="D18" s="39">
        <v>0.05</v>
      </c>
      <c r="E18" s="39">
        <v>0.05</v>
      </c>
      <c r="F18" s="41">
        <v>0.05</v>
      </c>
      <c r="G18" s="41">
        <v>0.05</v>
      </c>
      <c r="H18" s="41">
        <v>0.05</v>
      </c>
      <c r="I18" s="42">
        <v>0</v>
      </c>
      <c r="J18" s="43">
        <v>55</v>
      </c>
      <c r="K18" s="43">
        <v>11133199</v>
      </c>
      <c r="L18" s="43">
        <v>556659.94999999995</v>
      </c>
      <c r="M18" s="44">
        <v>4</v>
      </c>
      <c r="N18" s="45" t="s">
        <v>241</v>
      </c>
    </row>
    <row r="19" spans="1:14" ht="20.100000000000001" customHeight="1">
      <c r="A19" s="37" t="s">
        <v>242</v>
      </c>
      <c r="B19" s="38" t="s">
        <v>243</v>
      </c>
      <c r="C19" s="39">
        <v>0.26</v>
      </c>
      <c r="D19" s="40">
        <v>0.26</v>
      </c>
      <c r="E19" s="40">
        <v>0.26</v>
      </c>
      <c r="F19" s="41">
        <v>0.26</v>
      </c>
      <c r="G19" s="41">
        <v>0.26</v>
      </c>
      <c r="H19" s="41">
        <v>0.26</v>
      </c>
      <c r="I19" s="42">
        <v>0</v>
      </c>
      <c r="J19" s="43">
        <v>2</v>
      </c>
      <c r="K19" s="43">
        <v>100000</v>
      </c>
      <c r="L19" s="43">
        <v>26000</v>
      </c>
      <c r="M19" s="44">
        <v>1</v>
      </c>
      <c r="N19" s="45" t="s">
        <v>244</v>
      </c>
    </row>
    <row r="20" spans="1:14" ht="20.100000000000001" customHeight="1">
      <c r="A20" s="37" t="s">
        <v>199</v>
      </c>
      <c r="B20" s="38" t="s">
        <v>198</v>
      </c>
      <c r="C20" s="39">
        <v>0.67</v>
      </c>
      <c r="D20" s="40">
        <v>0.67</v>
      </c>
      <c r="E20" s="40">
        <v>0.67</v>
      </c>
      <c r="F20" s="41">
        <v>0.67</v>
      </c>
      <c r="G20" s="41">
        <v>0.67</v>
      </c>
      <c r="H20" s="41">
        <v>0.67</v>
      </c>
      <c r="I20" s="42">
        <v>0</v>
      </c>
      <c r="J20" s="43">
        <v>10</v>
      </c>
      <c r="K20" s="43">
        <v>1119916</v>
      </c>
      <c r="L20" s="43">
        <v>750343.72</v>
      </c>
      <c r="M20" s="44">
        <v>2</v>
      </c>
      <c r="N20" s="45" t="s">
        <v>283</v>
      </c>
    </row>
    <row r="21" spans="1:14" ht="16.5" customHeight="1">
      <c r="A21" s="46" t="s">
        <v>13</v>
      </c>
      <c r="B21" s="46"/>
      <c r="C21" s="120"/>
      <c r="D21" s="120"/>
      <c r="E21" s="120"/>
      <c r="F21" s="120"/>
      <c r="G21" s="120"/>
      <c r="H21" s="120"/>
      <c r="I21" s="120"/>
      <c r="J21" s="47">
        <f>SUM(J5:J20)</f>
        <v>2355</v>
      </c>
      <c r="K21" s="48">
        <f>SUM(K5:K20)</f>
        <v>2920033349</v>
      </c>
      <c r="L21" s="48">
        <f>SUM(L5:L20)</f>
        <v>3950936737.8499999</v>
      </c>
      <c r="M21" s="48">
        <v>5</v>
      </c>
      <c r="N21" s="46" t="s">
        <v>14</v>
      </c>
    </row>
    <row r="22" spans="1:14" ht="15" customHeight="1">
      <c r="A22" s="50" t="s">
        <v>27</v>
      </c>
      <c r="B22" s="50"/>
      <c r="C22" s="121" t="s">
        <v>95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</row>
    <row r="23" spans="1:14" ht="20.100000000000001" customHeight="1">
      <c r="A23" s="37" t="s">
        <v>383</v>
      </c>
      <c r="B23" s="38" t="s">
        <v>32</v>
      </c>
      <c r="C23" s="105">
        <v>14.68</v>
      </c>
      <c r="D23" s="105">
        <v>14.99</v>
      </c>
      <c r="E23" s="105">
        <v>14.55</v>
      </c>
      <c r="F23" s="41">
        <v>14.72</v>
      </c>
      <c r="G23" s="41">
        <v>14.88</v>
      </c>
      <c r="H23" s="41">
        <v>14.68</v>
      </c>
      <c r="I23" s="42">
        <v>1.3623978201634968</v>
      </c>
      <c r="J23" s="43">
        <v>483</v>
      </c>
      <c r="K23" s="43">
        <v>35819023</v>
      </c>
      <c r="L23" s="43">
        <v>527167633.93000001</v>
      </c>
      <c r="M23" s="44">
        <v>5</v>
      </c>
      <c r="N23" s="45" t="s">
        <v>33</v>
      </c>
    </row>
    <row r="24" spans="1:14" ht="20.100000000000001" customHeight="1">
      <c r="A24" s="37" t="s">
        <v>112</v>
      </c>
      <c r="B24" s="38" t="s">
        <v>113</v>
      </c>
      <c r="C24" s="105">
        <v>3.54</v>
      </c>
      <c r="D24" s="105">
        <v>3.7</v>
      </c>
      <c r="E24" s="105">
        <v>3.48</v>
      </c>
      <c r="F24" s="41">
        <v>3.57</v>
      </c>
      <c r="G24" s="41">
        <v>3.55</v>
      </c>
      <c r="H24" s="41">
        <v>3.5</v>
      </c>
      <c r="I24" s="42">
        <v>1.4285714285714235</v>
      </c>
      <c r="J24" s="43">
        <v>62</v>
      </c>
      <c r="K24" s="43">
        <v>2792078</v>
      </c>
      <c r="L24" s="43">
        <v>9978219.1799999997</v>
      </c>
      <c r="M24" s="44">
        <v>5</v>
      </c>
      <c r="N24" s="45" t="s">
        <v>300</v>
      </c>
    </row>
    <row r="25" spans="1:14" ht="20.100000000000001" customHeight="1">
      <c r="A25" s="46" t="s">
        <v>93</v>
      </c>
      <c r="B25" s="46"/>
      <c r="C25" s="67"/>
      <c r="D25" s="68"/>
      <c r="E25" s="68"/>
      <c r="F25" s="69"/>
      <c r="G25" s="69"/>
      <c r="H25" s="69"/>
      <c r="I25" s="70"/>
      <c r="J25" s="47">
        <f>SUM(J23:J24)</f>
        <v>545</v>
      </c>
      <c r="K25" s="48">
        <f>SUM(K23:K24)</f>
        <v>38611101</v>
      </c>
      <c r="L25" s="48">
        <f>SUM(L23:L24)</f>
        <v>537145853.11000001</v>
      </c>
      <c r="M25" s="48">
        <v>5</v>
      </c>
      <c r="N25" s="46" t="s">
        <v>14</v>
      </c>
    </row>
    <row r="26" spans="1:14" ht="20.100000000000001" customHeight="1">
      <c r="A26" s="50" t="s">
        <v>114</v>
      </c>
      <c r="B26" s="50"/>
      <c r="C26" s="121" t="s">
        <v>116</v>
      </c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</row>
    <row r="27" spans="1:14" s="11" customFormat="1" ht="20.100000000000001" customHeight="1">
      <c r="A27" s="37" t="s">
        <v>381</v>
      </c>
      <c r="B27" s="54" t="s">
        <v>162</v>
      </c>
      <c r="C27" s="51">
        <v>0.9</v>
      </c>
      <c r="D27" s="51">
        <v>0.99</v>
      </c>
      <c r="E27" s="51">
        <v>0.9</v>
      </c>
      <c r="F27" s="41">
        <v>0.97</v>
      </c>
      <c r="G27" s="41">
        <v>0.97</v>
      </c>
      <c r="H27" s="41">
        <v>0.9</v>
      </c>
      <c r="I27" s="42">
        <v>7.7777777777777724</v>
      </c>
      <c r="J27" s="43">
        <v>39</v>
      </c>
      <c r="K27" s="43">
        <v>20612832</v>
      </c>
      <c r="L27" s="43">
        <v>20066240.809999999</v>
      </c>
      <c r="M27" s="44">
        <v>3</v>
      </c>
      <c r="N27" s="45" t="s">
        <v>163</v>
      </c>
    </row>
    <row r="28" spans="1:14" s="11" customFormat="1" ht="20.100000000000001" customHeight="1">
      <c r="A28" s="37" t="s">
        <v>410</v>
      </c>
      <c r="B28" s="54" t="s">
        <v>148</v>
      </c>
      <c r="C28" s="51">
        <v>0.7</v>
      </c>
      <c r="D28" s="51">
        <v>0.72</v>
      </c>
      <c r="E28" s="51">
        <v>0.7</v>
      </c>
      <c r="F28" s="41">
        <v>0.71</v>
      </c>
      <c r="G28" s="41">
        <v>0.72</v>
      </c>
      <c r="H28" s="41">
        <v>0.7</v>
      </c>
      <c r="I28" s="42">
        <v>2.8571428571428692</v>
      </c>
      <c r="J28" s="43">
        <v>6</v>
      </c>
      <c r="K28" s="43">
        <v>1599439</v>
      </c>
      <c r="L28" s="43">
        <v>1132527.3</v>
      </c>
      <c r="M28" s="44">
        <v>3</v>
      </c>
      <c r="N28" s="45" t="s">
        <v>149</v>
      </c>
    </row>
    <row r="29" spans="1:14" s="11" customFormat="1" ht="20.100000000000001" customHeight="1">
      <c r="A29" s="37" t="s">
        <v>398</v>
      </c>
      <c r="B29" s="54" t="s">
        <v>206</v>
      </c>
      <c r="C29" s="51">
        <v>0.43</v>
      </c>
      <c r="D29" s="51">
        <v>0.43</v>
      </c>
      <c r="E29" s="51">
        <v>0.43</v>
      </c>
      <c r="F29" s="41">
        <v>0.43</v>
      </c>
      <c r="G29" s="41">
        <v>0.43</v>
      </c>
      <c r="H29" s="41">
        <v>0.43</v>
      </c>
      <c r="I29" s="42">
        <v>0</v>
      </c>
      <c r="J29" s="43">
        <v>3</v>
      </c>
      <c r="K29" s="43">
        <v>1059179</v>
      </c>
      <c r="L29" s="43">
        <v>455446.97</v>
      </c>
      <c r="M29" s="44">
        <v>2</v>
      </c>
      <c r="N29" s="45" t="s">
        <v>210</v>
      </c>
    </row>
    <row r="30" spans="1:14" ht="15.75" customHeight="1">
      <c r="A30" s="46" t="s">
        <v>115</v>
      </c>
      <c r="B30" s="46"/>
      <c r="C30" s="67"/>
      <c r="D30" s="68"/>
      <c r="E30" s="68"/>
      <c r="F30" s="69"/>
      <c r="G30" s="69"/>
      <c r="H30" s="69"/>
      <c r="I30" s="70"/>
      <c r="J30" s="47">
        <f>SUM(J27:J29)</f>
        <v>48</v>
      </c>
      <c r="K30" s="48">
        <f>SUM(K27:K29)</f>
        <v>23271450</v>
      </c>
      <c r="L30" s="48">
        <f>SUM(L27:L29)</f>
        <v>21654215.079999998</v>
      </c>
      <c r="M30" s="48">
        <v>3</v>
      </c>
      <c r="N30" s="46" t="s">
        <v>14</v>
      </c>
    </row>
    <row r="31" spans="1:14" ht="15.75" customHeight="1">
      <c r="A31" s="50" t="s">
        <v>28</v>
      </c>
      <c r="B31" s="50"/>
      <c r="C31" s="121" t="s">
        <v>31</v>
      </c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</row>
    <row r="32" spans="1:14" s="11" customFormat="1" ht="20.100000000000001" customHeight="1">
      <c r="A32" s="37" t="s">
        <v>390</v>
      </c>
      <c r="B32" s="38" t="s">
        <v>143</v>
      </c>
      <c r="C32" s="39">
        <v>4.09</v>
      </c>
      <c r="D32" s="40">
        <v>4.1500000000000004</v>
      </c>
      <c r="E32" s="40">
        <v>4.09</v>
      </c>
      <c r="F32" s="41">
        <v>4.1500000000000004</v>
      </c>
      <c r="G32" s="41">
        <v>4.1500000000000004</v>
      </c>
      <c r="H32" s="41">
        <v>4.1900000000000004</v>
      </c>
      <c r="I32" s="42">
        <v>-0.95465393794749165</v>
      </c>
      <c r="J32" s="43">
        <v>2</v>
      </c>
      <c r="K32" s="43">
        <v>101215</v>
      </c>
      <c r="L32" s="43">
        <v>419969.35</v>
      </c>
      <c r="M32" s="44">
        <v>1</v>
      </c>
      <c r="N32" s="45" t="s">
        <v>144</v>
      </c>
    </row>
    <row r="33" spans="1:14" s="11" customFormat="1" ht="20.100000000000001" customHeight="1">
      <c r="A33" s="37" t="s">
        <v>396</v>
      </c>
      <c r="B33" s="38" t="s">
        <v>211</v>
      </c>
      <c r="C33" s="39">
        <v>6.8</v>
      </c>
      <c r="D33" s="40">
        <v>6.8</v>
      </c>
      <c r="E33" s="40">
        <v>6.8</v>
      </c>
      <c r="F33" s="41">
        <v>6.8</v>
      </c>
      <c r="G33" s="41">
        <v>6.8</v>
      </c>
      <c r="H33" s="41">
        <v>6.69</v>
      </c>
      <c r="I33" s="42">
        <v>1.6442451420029869</v>
      </c>
      <c r="J33" s="43">
        <v>1</v>
      </c>
      <c r="K33" s="43">
        <v>100000</v>
      </c>
      <c r="L33" s="43">
        <v>680000</v>
      </c>
      <c r="M33" s="44">
        <v>1</v>
      </c>
      <c r="N33" s="45" t="s">
        <v>217</v>
      </c>
    </row>
    <row r="34" spans="1:14" s="11" customFormat="1" ht="20.100000000000001" customHeight="1">
      <c r="A34" s="37" t="s">
        <v>67</v>
      </c>
      <c r="B34" s="38" t="s">
        <v>68</v>
      </c>
      <c r="C34" s="39">
        <v>3.2</v>
      </c>
      <c r="D34" s="40">
        <v>3.34</v>
      </c>
      <c r="E34" s="40">
        <v>3.15</v>
      </c>
      <c r="F34" s="41">
        <v>3.26</v>
      </c>
      <c r="G34" s="41">
        <v>3.3</v>
      </c>
      <c r="H34" s="41">
        <v>3.18</v>
      </c>
      <c r="I34" s="42">
        <v>3.7735849056603765</v>
      </c>
      <c r="J34" s="43">
        <v>117</v>
      </c>
      <c r="K34" s="43">
        <v>11929205</v>
      </c>
      <c r="L34" s="43">
        <v>38831057.170000002</v>
      </c>
      <c r="M34" s="44">
        <v>5</v>
      </c>
      <c r="N34" s="45" t="s">
        <v>69</v>
      </c>
    </row>
    <row r="35" spans="1:14" s="11" customFormat="1" ht="20.100000000000001" customHeight="1">
      <c r="A35" s="37" t="s">
        <v>405</v>
      </c>
      <c r="B35" s="38" t="s">
        <v>177</v>
      </c>
      <c r="C35" s="39">
        <v>0.77</v>
      </c>
      <c r="D35" s="39">
        <v>0.77</v>
      </c>
      <c r="E35" s="39">
        <v>0.77</v>
      </c>
      <c r="F35" s="41">
        <v>0.77</v>
      </c>
      <c r="G35" s="41">
        <v>0.77</v>
      </c>
      <c r="H35" s="41">
        <v>0.77</v>
      </c>
      <c r="I35" s="42">
        <v>0</v>
      </c>
      <c r="J35" s="43">
        <v>3</v>
      </c>
      <c r="K35" s="43">
        <v>53531</v>
      </c>
      <c r="L35" s="43">
        <v>41218.870000000003</v>
      </c>
      <c r="M35" s="44">
        <v>1</v>
      </c>
      <c r="N35" s="45" t="s">
        <v>179</v>
      </c>
    </row>
    <row r="36" spans="1:14" s="11" customFormat="1" ht="20.100000000000001" customHeight="1">
      <c r="A36" s="37" t="s">
        <v>70</v>
      </c>
      <c r="B36" s="38" t="s">
        <v>71</v>
      </c>
      <c r="C36" s="39">
        <v>21</v>
      </c>
      <c r="D36" s="40">
        <v>24.16</v>
      </c>
      <c r="E36" s="40">
        <v>20.7</v>
      </c>
      <c r="F36" s="41">
        <v>22.67</v>
      </c>
      <c r="G36" s="41">
        <v>23.5</v>
      </c>
      <c r="H36" s="41">
        <v>20.9</v>
      </c>
      <c r="I36" s="42">
        <v>12.440191387559807</v>
      </c>
      <c r="J36" s="43">
        <v>297</v>
      </c>
      <c r="K36" s="43">
        <v>9174129</v>
      </c>
      <c r="L36" s="43">
        <v>208001489.76999998</v>
      </c>
      <c r="M36" s="44">
        <v>5</v>
      </c>
      <c r="N36" s="45" t="s">
        <v>72</v>
      </c>
    </row>
    <row r="37" spans="1:14" s="11" customFormat="1" ht="20.100000000000001" customHeight="1">
      <c r="A37" s="37" t="s">
        <v>408</v>
      </c>
      <c r="B37" s="38" t="s">
        <v>118</v>
      </c>
      <c r="C37" s="39">
        <v>0.66</v>
      </c>
      <c r="D37" s="39">
        <v>0.66</v>
      </c>
      <c r="E37" s="39">
        <v>0.66</v>
      </c>
      <c r="F37" s="41">
        <v>0.66</v>
      </c>
      <c r="G37" s="41">
        <v>0.66</v>
      </c>
      <c r="H37" s="41">
        <v>0.68</v>
      </c>
      <c r="I37" s="42">
        <v>-2.9411764705882359</v>
      </c>
      <c r="J37" s="43">
        <v>2</v>
      </c>
      <c r="K37" s="43">
        <v>9785</v>
      </c>
      <c r="L37" s="43">
        <v>6458.1</v>
      </c>
      <c r="M37" s="44">
        <v>1</v>
      </c>
      <c r="N37" s="45" t="s">
        <v>333</v>
      </c>
    </row>
    <row r="38" spans="1:14" ht="15.75" customHeight="1">
      <c r="A38" s="46" t="s">
        <v>94</v>
      </c>
      <c r="B38" s="46"/>
      <c r="C38" s="67"/>
      <c r="D38" s="68"/>
      <c r="E38" s="68"/>
      <c r="F38" s="69"/>
      <c r="G38" s="69"/>
      <c r="H38" s="69"/>
      <c r="I38" s="70"/>
      <c r="J38" s="47">
        <f>SUM(J32:J37)</f>
        <v>422</v>
      </c>
      <c r="K38" s="48">
        <f>SUM(K32:K37)</f>
        <v>21367865</v>
      </c>
      <c r="L38" s="48">
        <f>SUM(L32:L37)</f>
        <v>247980193.25999996</v>
      </c>
      <c r="M38" s="48">
        <v>5</v>
      </c>
      <c r="N38" s="46" t="s">
        <v>14</v>
      </c>
    </row>
    <row r="39" spans="1:14" ht="33.75" customHeight="1">
      <c r="A39" s="21" t="s">
        <v>4</v>
      </c>
      <c r="B39" s="147" t="s">
        <v>426</v>
      </c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</row>
    <row r="40" spans="1:14" ht="25.5" customHeight="1">
      <c r="A40" s="28" t="s">
        <v>5</v>
      </c>
      <c r="B40" s="151" t="s">
        <v>427</v>
      </c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</row>
    <row r="41" spans="1:14" ht="66" customHeight="1">
      <c r="A41" s="31" t="s">
        <v>0</v>
      </c>
      <c r="B41" s="32" t="s">
        <v>6</v>
      </c>
      <c r="C41" s="32" t="s">
        <v>7</v>
      </c>
      <c r="D41" s="32" t="s">
        <v>8</v>
      </c>
      <c r="E41" s="32" t="s">
        <v>9</v>
      </c>
      <c r="F41" s="32" t="s">
        <v>22</v>
      </c>
      <c r="G41" s="32" t="s">
        <v>2</v>
      </c>
      <c r="H41" s="32" t="s">
        <v>23</v>
      </c>
      <c r="I41" s="33" t="s">
        <v>10</v>
      </c>
      <c r="J41" s="34" t="s">
        <v>97</v>
      </c>
      <c r="K41" s="32" t="s">
        <v>64</v>
      </c>
      <c r="L41" s="32" t="s">
        <v>65</v>
      </c>
      <c r="M41" s="32" t="s">
        <v>11</v>
      </c>
      <c r="N41" s="35" t="s">
        <v>1</v>
      </c>
    </row>
    <row r="42" spans="1:14" ht="20.100000000000001" customHeight="1">
      <c r="A42" s="150" t="s">
        <v>76</v>
      </c>
      <c r="B42" s="150"/>
      <c r="C42" s="62"/>
      <c r="D42" s="63"/>
      <c r="E42" s="63"/>
      <c r="F42" s="64"/>
      <c r="G42" s="64"/>
      <c r="H42" s="64"/>
      <c r="I42" s="65"/>
      <c r="J42" s="66"/>
      <c r="K42" s="66"/>
      <c r="L42" s="66"/>
      <c r="M42" s="143" t="s">
        <v>30</v>
      </c>
      <c r="N42" s="144"/>
    </row>
    <row r="43" spans="1:14" ht="20.100000000000001" customHeight="1">
      <c r="A43" s="37" t="s">
        <v>56</v>
      </c>
      <c r="B43" s="38" t="s">
        <v>57</v>
      </c>
      <c r="C43" s="39">
        <v>2.0699999999999998</v>
      </c>
      <c r="D43" s="39">
        <v>2.13</v>
      </c>
      <c r="E43" s="40">
        <v>2.04</v>
      </c>
      <c r="F43" s="41">
        <v>2.09</v>
      </c>
      <c r="G43" s="41">
        <v>2.11</v>
      </c>
      <c r="H43" s="41">
        <v>2.0699999999999998</v>
      </c>
      <c r="I43" s="42">
        <v>1.9323671497584627</v>
      </c>
      <c r="J43" s="43">
        <v>226</v>
      </c>
      <c r="K43" s="43">
        <v>109740938</v>
      </c>
      <c r="L43" s="43">
        <v>229248730.38999999</v>
      </c>
      <c r="M43" s="44">
        <v>5</v>
      </c>
      <c r="N43" s="45" t="s">
        <v>58</v>
      </c>
    </row>
    <row r="44" spans="1:14" ht="20.100000000000001" customHeight="1">
      <c r="A44" s="37" t="s">
        <v>156</v>
      </c>
      <c r="B44" s="38" t="s">
        <v>155</v>
      </c>
      <c r="C44" s="39">
        <v>5.35</v>
      </c>
      <c r="D44" s="39">
        <v>5.4</v>
      </c>
      <c r="E44" s="40">
        <v>5.3</v>
      </c>
      <c r="F44" s="41">
        <v>5.34</v>
      </c>
      <c r="G44" s="41">
        <v>5.35</v>
      </c>
      <c r="H44" s="41">
        <v>5.35</v>
      </c>
      <c r="I44" s="42">
        <v>0</v>
      </c>
      <c r="J44" s="43">
        <v>18</v>
      </c>
      <c r="K44" s="43">
        <v>1213286</v>
      </c>
      <c r="L44" s="43">
        <v>6472604.1500000004</v>
      </c>
      <c r="M44" s="44">
        <v>5</v>
      </c>
      <c r="N44" s="45" t="s">
        <v>157</v>
      </c>
    </row>
    <row r="45" spans="1:14" ht="20.100000000000001" customHeight="1">
      <c r="A45" s="37" t="s">
        <v>186</v>
      </c>
      <c r="B45" s="38" t="s">
        <v>184</v>
      </c>
      <c r="C45" s="39">
        <v>17</v>
      </c>
      <c r="D45" s="39">
        <v>17.5</v>
      </c>
      <c r="E45" s="39">
        <v>17</v>
      </c>
      <c r="F45" s="41">
        <v>17.5</v>
      </c>
      <c r="G45" s="41">
        <v>17.5</v>
      </c>
      <c r="H45" s="41">
        <v>17</v>
      </c>
      <c r="I45" s="42">
        <v>2.9411764705882248</v>
      </c>
      <c r="J45" s="43">
        <v>12</v>
      </c>
      <c r="K45" s="43">
        <v>249977</v>
      </c>
      <c r="L45" s="43">
        <v>4374425.5</v>
      </c>
      <c r="M45" s="44">
        <v>3</v>
      </c>
      <c r="N45" s="45" t="s">
        <v>195</v>
      </c>
    </row>
    <row r="46" spans="1:14" ht="20.100000000000001" customHeight="1">
      <c r="A46" s="37" t="s">
        <v>59</v>
      </c>
      <c r="B46" s="38" t="s">
        <v>34</v>
      </c>
      <c r="C46" s="39">
        <v>5.67</v>
      </c>
      <c r="D46" s="40">
        <v>5.83</v>
      </c>
      <c r="E46" s="40">
        <v>5.63</v>
      </c>
      <c r="F46" s="41">
        <v>5.73</v>
      </c>
      <c r="G46" s="41">
        <v>5.78</v>
      </c>
      <c r="H46" s="41">
        <v>5.67</v>
      </c>
      <c r="I46" s="42">
        <v>1.9400352733686121</v>
      </c>
      <c r="J46" s="43">
        <v>287</v>
      </c>
      <c r="K46" s="43">
        <v>28374923</v>
      </c>
      <c r="L46" s="43">
        <v>162562958.56999999</v>
      </c>
      <c r="M46" s="44">
        <v>5</v>
      </c>
      <c r="N46" s="45" t="s">
        <v>35</v>
      </c>
    </row>
    <row r="47" spans="1:14" ht="20.100000000000001" customHeight="1">
      <c r="A47" s="37" t="s">
        <v>60</v>
      </c>
      <c r="B47" s="38" t="s">
        <v>41</v>
      </c>
      <c r="C47" s="39">
        <v>2.6</v>
      </c>
      <c r="D47" s="40">
        <v>2.67</v>
      </c>
      <c r="E47" s="40">
        <v>2.5499999999999998</v>
      </c>
      <c r="F47" s="41">
        <v>2.59</v>
      </c>
      <c r="G47" s="41">
        <v>2.6</v>
      </c>
      <c r="H47" s="41">
        <v>2.6</v>
      </c>
      <c r="I47" s="42">
        <v>0</v>
      </c>
      <c r="J47" s="43">
        <v>13</v>
      </c>
      <c r="K47" s="43">
        <v>807176</v>
      </c>
      <c r="L47" s="43">
        <v>2091192.41</v>
      </c>
      <c r="M47" s="44">
        <v>5</v>
      </c>
      <c r="N47" s="45" t="s">
        <v>61</v>
      </c>
    </row>
    <row r="48" spans="1:14" ht="20.100000000000001" customHeight="1">
      <c r="A48" s="37" t="s">
        <v>389</v>
      </c>
      <c r="B48" s="38" t="s">
        <v>46</v>
      </c>
      <c r="C48" s="111">
        <v>2.5</v>
      </c>
      <c r="D48" s="111">
        <v>2.5</v>
      </c>
      <c r="E48" s="111">
        <v>2.5</v>
      </c>
      <c r="F48" s="41">
        <v>2.5</v>
      </c>
      <c r="G48" s="51">
        <v>2.5</v>
      </c>
      <c r="H48" s="51">
        <v>2.5</v>
      </c>
      <c r="I48" s="42">
        <v>0</v>
      </c>
      <c r="J48" s="43">
        <v>30</v>
      </c>
      <c r="K48" s="43">
        <v>4699545</v>
      </c>
      <c r="L48" s="43">
        <v>11748862.5</v>
      </c>
      <c r="M48" s="44">
        <v>3</v>
      </c>
      <c r="N48" s="45" t="s">
        <v>44</v>
      </c>
    </row>
    <row r="49" spans="1:14" ht="20.100000000000001" customHeight="1">
      <c r="A49" s="37" t="s">
        <v>127</v>
      </c>
      <c r="B49" s="38" t="s">
        <v>126</v>
      </c>
      <c r="C49" s="111">
        <v>5.5</v>
      </c>
      <c r="D49" s="111">
        <v>5.5</v>
      </c>
      <c r="E49" s="111">
        <v>5.5</v>
      </c>
      <c r="F49" s="41">
        <v>5.5</v>
      </c>
      <c r="G49" s="51">
        <v>5.5</v>
      </c>
      <c r="H49" s="51">
        <v>5.5</v>
      </c>
      <c r="I49" s="42">
        <v>0</v>
      </c>
      <c r="J49" s="43">
        <v>5</v>
      </c>
      <c r="K49" s="43">
        <v>74140</v>
      </c>
      <c r="L49" s="43">
        <v>407770</v>
      </c>
      <c r="M49" s="44">
        <v>2</v>
      </c>
      <c r="N49" s="45" t="s">
        <v>129</v>
      </c>
    </row>
    <row r="50" spans="1:14" ht="20.100000000000001" customHeight="1">
      <c r="A50" s="37" t="s">
        <v>391</v>
      </c>
      <c r="B50" s="38" t="s">
        <v>185</v>
      </c>
      <c r="C50" s="111">
        <v>1.2</v>
      </c>
      <c r="D50" s="111">
        <v>1.29</v>
      </c>
      <c r="E50" s="111">
        <v>1.2</v>
      </c>
      <c r="F50" s="41">
        <v>1.23</v>
      </c>
      <c r="G50" s="51">
        <v>1.28</v>
      </c>
      <c r="H50" s="51">
        <v>1.2</v>
      </c>
      <c r="I50" s="42">
        <v>6.6666666666666652</v>
      </c>
      <c r="J50" s="43">
        <v>32</v>
      </c>
      <c r="K50" s="43">
        <v>5097143</v>
      </c>
      <c r="L50" s="43">
        <v>6280834.6799999997</v>
      </c>
      <c r="M50" s="44">
        <v>4</v>
      </c>
      <c r="N50" s="45" t="s">
        <v>194</v>
      </c>
    </row>
    <row r="51" spans="1:14" ht="20.100000000000001" customHeight="1">
      <c r="A51" s="37" t="s">
        <v>407</v>
      </c>
      <c r="B51" s="38" t="s">
        <v>154</v>
      </c>
      <c r="C51" s="111">
        <v>1.84</v>
      </c>
      <c r="D51" s="111">
        <v>1.9</v>
      </c>
      <c r="E51" s="111">
        <v>1.84</v>
      </c>
      <c r="F51" s="41">
        <v>1.87</v>
      </c>
      <c r="G51" s="51">
        <v>1.9</v>
      </c>
      <c r="H51" s="51">
        <v>1.85</v>
      </c>
      <c r="I51" s="42">
        <v>2.7027027027026973</v>
      </c>
      <c r="J51" s="43">
        <v>4</v>
      </c>
      <c r="K51" s="43">
        <v>763836</v>
      </c>
      <c r="L51" s="43">
        <v>1425537.18</v>
      </c>
      <c r="M51" s="44">
        <v>2</v>
      </c>
      <c r="N51" s="45" t="s">
        <v>158</v>
      </c>
    </row>
    <row r="52" spans="1:14" ht="20.100000000000001" customHeight="1">
      <c r="A52" s="37" t="s">
        <v>84</v>
      </c>
      <c r="B52" s="38" t="s">
        <v>85</v>
      </c>
      <c r="C52" s="39">
        <v>2.1</v>
      </c>
      <c r="D52" s="40">
        <v>2.2000000000000002</v>
      </c>
      <c r="E52" s="40">
        <v>2.1</v>
      </c>
      <c r="F52" s="41">
        <v>2.2000000000000002</v>
      </c>
      <c r="G52" s="51">
        <v>2.2000000000000002</v>
      </c>
      <c r="H52" s="51">
        <v>2.1</v>
      </c>
      <c r="I52" s="42">
        <v>4.7619047619047672</v>
      </c>
      <c r="J52" s="43">
        <v>3</v>
      </c>
      <c r="K52" s="43">
        <v>10100</v>
      </c>
      <c r="L52" s="43">
        <v>22210</v>
      </c>
      <c r="M52" s="44">
        <v>1</v>
      </c>
      <c r="N52" s="45" t="s">
        <v>86</v>
      </c>
    </row>
    <row r="53" spans="1:14" ht="20.100000000000001" customHeight="1">
      <c r="A53" s="122" t="s">
        <v>15</v>
      </c>
      <c r="B53" s="122"/>
      <c r="C53" s="122"/>
      <c r="D53" s="122"/>
      <c r="E53" s="122"/>
      <c r="F53" s="122"/>
      <c r="G53" s="122"/>
      <c r="H53" s="122"/>
      <c r="I53" s="122"/>
      <c r="J53" s="47">
        <f>SUM(J43:J52)</f>
        <v>630</v>
      </c>
      <c r="K53" s="48">
        <f>SUM(K43:K52)</f>
        <v>151031064</v>
      </c>
      <c r="L53" s="48">
        <f>SUM(L43:L52)</f>
        <v>424635125.38000005</v>
      </c>
      <c r="M53" s="48">
        <v>5</v>
      </c>
      <c r="N53" s="52" t="s">
        <v>14</v>
      </c>
    </row>
    <row r="54" spans="1:14" ht="20.100000000000001" customHeight="1">
      <c r="A54" s="145" t="s">
        <v>16</v>
      </c>
      <c r="B54" s="146"/>
      <c r="C54" s="64"/>
      <c r="D54" s="63"/>
      <c r="E54" s="63"/>
      <c r="F54" s="64"/>
      <c r="G54" s="64"/>
      <c r="H54" s="64"/>
      <c r="I54" s="65"/>
      <c r="J54" s="66"/>
      <c r="K54" s="66"/>
      <c r="L54" s="66"/>
      <c r="M54" s="143" t="s">
        <v>63</v>
      </c>
      <c r="N54" s="144"/>
    </row>
    <row r="55" spans="1:14" ht="20.100000000000001" customHeight="1">
      <c r="A55" s="53" t="s">
        <v>90</v>
      </c>
      <c r="B55" s="53" t="s">
        <v>91</v>
      </c>
      <c r="C55" s="39">
        <v>8.92</v>
      </c>
      <c r="D55" s="39">
        <v>9.25</v>
      </c>
      <c r="E55" s="39">
        <v>8.89</v>
      </c>
      <c r="F55" s="41">
        <v>9.01</v>
      </c>
      <c r="G55" s="41">
        <v>9.1</v>
      </c>
      <c r="H55" s="41">
        <v>8.92</v>
      </c>
      <c r="I55" s="42">
        <v>2.0179372197309364</v>
      </c>
      <c r="J55" s="43">
        <v>41</v>
      </c>
      <c r="K55" s="43">
        <v>1124754</v>
      </c>
      <c r="L55" s="43">
        <v>10132994.270000001</v>
      </c>
      <c r="M55" s="44">
        <v>5</v>
      </c>
      <c r="N55" s="5" t="s">
        <v>92</v>
      </c>
    </row>
    <row r="56" spans="1:14" ht="20.100000000000001" customHeight="1">
      <c r="A56" s="53" t="s">
        <v>109</v>
      </c>
      <c r="B56" s="53" t="s">
        <v>110</v>
      </c>
      <c r="C56" s="39">
        <v>11.51</v>
      </c>
      <c r="D56" s="39">
        <v>11.58</v>
      </c>
      <c r="E56" s="39">
        <v>11.5</v>
      </c>
      <c r="F56" s="41">
        <v>11.5</v>
      </c>
      <c r="G56" s="41">
        <v>11.58</v>
      </c>
      <c r="H56" s="41">
        <v>11.51</v>
      </c>
      <c r="I56" s="42">
        <v>0.60816681146829144</v>
      </c>
      <c r="J56" s="43">
        <v>25</v>
      </c>
      <c r="K56" s="43">
        <v>1268083</v>
      </c>
      <c r="L56" s="43">
        <v>14585638.739999998</v>
      </c>
      <c r="M56" s="44">
        <v>5</v>
      </c>
      <c r="N56" s="5" t="s">
        <v>111</v>
      </c>
    </row>
    <row r="57" spans="1:14" ht="20.100000000000001" customHeight="1">
      <c r="A57" s="53" t="s">
        <v>402</v>
      </c>
      <c r="B57" s="53" t="s">
        <v>353</v>
      </c>
      <c r="C57" s="39">
        <v>13</v>
      </c>
      <c r="D57" s="39">
        <v>13</v>
      </c>
      <c r="E57" s="39">
        <v>13</v>
      </c>
      <c r="F57" s="41">
        <v>13</v>
      </c>
      <c r="G57" s="41">
        <v>13</v>
      </c>
      <c r="H57" s="41">
        <v>13</v>
      </c>
      <c r="I57" s="42">
        <v>0</v>
      </c>
      <c r="J57" s="43">
        <v>2</v>
      </c>
      <c r="K57" s="43">
        <v>5114</v>
      </c>
      <c r="L57" s="43">
        <v>66482</v>
      </c>
      <c r="M57" s="44">
        <v>2</v>
      </c>
      <c r="N57" s="5" t="s">
        <v>354</v>
      </c>
    </row>
    <row r="58" spans="1:14" ht="20.100000000000001" customHeight="1">
      <c r="A58" s="53" t="s">
        <v>125</v>
      </c>
      <c r="B58" s="53" t="s">
        <v>124</v>
      </c>
      <c r="C58" s="39">
        <v>47.77</v>
      </c>
      <c r="D58" s="39">
        <v>50</v>
      </c>
      <c r="E58" s="39">
        <v>47.77</v>
      </c>
      <c r="F58" s="41">
        <v>48.26</v>
      </c>
      <c r="G58" s="41">
        <v>47.77</v>
      </c>
      <c r="H58" s="41">
        <v>45.5</v>
      </c>
      <c r="I58" s="42">
        <v>4.9890109890109891</v>
      </c>
      <c r="J58" s="43">
        <v>42</v>
      </c>
      <c r="K58" s="43">
        <v>10069707</v>
      </c>
      <c r="L58" s="43">
        <v>485936746.32999998</v>
      </c>
      <c r="M58" s="44">
        <v>5</v>
      </c>
      <c r="N58" s="5" t="s">
        <v>130</v>
      </c>
    </row>
    <row r="59" spans="1:14" ht="20.100000000000001" customHeight="1">
      <c r="A59" s="53" t="s">
        <v>430</v>
      </c>
      <c r="B59" s="53" t="s">
        <v>213</v>
      </c>
      <c r="C59" s="39">
        <v>23</v>
      </c>
      <c r="D59" s="39">
        <v>23</v>
      </c>
      <c r="E59" s="39">
        <v>23</v>
      </c>
      <c r="F59" s="41">
        <v>23</v>
      </c>
      <c r="G59" s="41">
        <v>23</v>
      </c>
      <c r="H59" s="41">
        <v>23</v>
      </c>
      <c r="I59" s="42">
        <v>0</v>
      </c>
      <c r="J59" s="43">
        <v>1</v>
      </c>
      <c r="K59" s="43">
        <v>2009</v>
      </c>
      <c r="L59" s="43">
        <v>46207</v>
      </c>
      <c r="M59" s="44">
        <v>1</v>
      </c>
      <c r="N59" s="5" t="s">
        <v>216</v>
      </c>
    </row>
    <row r="60" spans="1:14" ht="20.100000000000001" customHeight="1">
      <c r="A60" s="122" t="s">
        <v>17</v>
      </c>
      <c r="B60" s="122"/>
      <c r="C60" s="149"/>
      <c r="D60" s="149"/>
      <c r="E60" s="149"/>
      <c r="F60" s="149"/>
      <c r="G60" s="149"/>
      <c r="H60" s="149"/>
      <c r="I60" s="149"/>
      <c r="J60" s="47">
        <f>SUM(J55:J59)</f>
        <v>111</v>
      </c>
      <c r="K60" s="48">
        <f>SUM(K55:K59)</f>
        <v>12469667</v>
      </c>
      <c r="L60" s="48">
        <f>SUM(L55:L59)</f>
        <v>510768068.33999997</v>
      </c>
      <c r="M60" s="48">
        <v>5</v>
      </c>
      <c r="N60" s="52" t="s">
        <v>14</v>
      </c>
    </row>
    <row r="61" spans="1:14" ht="20.100000000000001" customHeight="1">
      <c r="A61" s="36" t="s">
        <v>18</v>
      </c>
      <c r="B61" s="121" t="s">
        <v>29</v>
      </c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</row>
    <row r="62" spans="1:14" ht="20.100000000000001" customHeight="1">
      <c r="A62" s="54" t="s">
        <v>401</v>
      </c>
      <c r="B62" s="54" t="s">
        <v>218</v>
      </c>
      <c r="C62" s="51">
        <v>0.36</v>
      </c>
      <c r="D62" s="51">
        <v>0.36</v>
      </c>
      <c r="E62" s="51">
        <v>0.36</v>
      </c>
      <c r="F62" s="41">
        <v>0.36</v>
      </c>
      <c r="G62" s="51">
        <v>0.36</v>
      </c>
      <c r="H62" s="51">
        <v>0.36</v>
      </c>
      <c r="I62" s="42">
        <v>0</v>
      </c>
      <c r="J62" s="43">
        <v>4</v>
      </c>
      <c r="K62" s="43">
        <v>200808</v>
      </c>
      <c r="L62" s="43">
        <v>72290.880000000005</v>
      </c>
      <c r="M62" s="44">
        <v>1</v>
      </c>
      <c r="N62" s="45" t="s">
        <v>219</v>
      </c>
    </row>
    <row r="63" spans="1:14" ht="20.100000000000001" customHeight="1">
      <c r="A63" s="54" t="s">
        <v>221</v>
      </c>
      <c r="B63" s="54" t="s">
        <v>222</v>
      </c>
      <c r="C63" s="51">
        <v>2.77</v>
      </c>
      <c r="D63" s="51">
        <v>2.77</v>
      </c>
      <c r="E63" s="51">
        <v>2.33</v>
      </c>
      <c r="F63" s="41">
        <v>2.4500000000000002</v>
      </c>
      <c r="G63" s="51">
        <v>2.33</v>
      </c>
      <c r="H63" s="51">
        <v>2.77</v>
      </c>
      <c r="I63" s="42">
        <v>-15.884476534296022</v>
      </c>
      <c r="J63" s="43">
        <v>19</v>
      </c>
      <c r="K63" s="43">
        <v>376645</v>
      </c>
      <c r="L63" s="43">
        <v>921329.62000000011</v>
      </c>
      <c r="M63" s="44">
        <v>4</v>
      </c>
      <c r="N63" s="45" t="s">
        <v>224</v>
      </c>
    </row>
    <row r="64" spans="1:14" ht="20.100000000000001" customHeight="1">
      <c r="A64" s="54" t="s">
        <v>432</v>
      </c>
      <c r="B64" s="54" t="s">
        <v>204</v>
      </c>
      <c r="C64" s="51">
        <v>5.99</v>
      </c>
      <c r="D64" s="51">
        <v>5.99</v>
      </c>
      <c r="E64" s="51">
        <v>5.99</v>
      </c>
      <c r="F64" s="41">
        <v>5.99</v>
      </c>
      <c r="G64" s="51">
        <v>5.99</v>
      </c>
      <c r="H64" s="51">
        <v>6</v>
      </c>
      <c r="I64" s="42">
        <v>-0.16666666666665941</v>
      </c>
      <c r="J64" s="43">
        <v>1</v>
      </c>
      <c r="K64" s="43">
        <v>443</v>
      </c>
      <c r="L64" s="43">
        <v>2653.57</v>
      </c>
      <c r="M64" s="44">
        <v>1</v>
      </c>
      <c r="N64" s="45" t="s">
        <v>205</v>
      </c>
    </row>
    <row r="65" spans="1:14" ht="20.100000000000001" customHeight="1">
      <c r="A65" s="54" t="s">
        <v>392</v>
      </c>
      <c r="B65" s="54" t="s">
        <v>362</v>
      </c>
      <c r="C65" s="51">
        <v>4.5999999999999996</v>
      </c>
      <c r="D65" s="51">
        <v>4.82</v>
      </c>
      <c r="E65" s="51">
        <v>4.5999999999999996</v>
      </c>
      <c r="F65" s="41">
        <v>4.62</v>
      </c>
      <c r="G65" s="51">
        <v>4.5999999999999996</v>
      </c>
      <c r="H65" s="51">
        <v>4.5999999999999996</v>
      </c>
      <c r="I65" s="42">
        <v>0</v>
      </c>
      <c r="J65" s="43">
        <v>8</v>
      </c>
      <c r="K65" s="43">
        <v>60853</v>
      </c>
      <c r="L65" s="43">
        <v>280840.10000000003</v>
      </c>
      <c r="M65" s="44">
        <v>4</v>
      </c>
      <c r="N65" s="45" t="s">
        <v>363</v>
      </c>
    </row>
    <row r="66" spans="1:14" ht="20.100000000000001" customHeight="1">
      <c r="A66" s="54" t="s">
        <v>365</v>
      </c>
      <c r="B66" s="54" t="s">
        <v>366</v>
      </c>
      <c r="C66" s="51">
        <v>6.99</v>
      </c>
      <c r="D66" s="51">
        <v>6.99</v>
      </c>
      <c r="E66" s="51">
        <v>6.65</v>
      </c>
      <c r="F66" s="41">
        <v>6.93</v>
      </c>
      <c r="G66" s="41">
        <v>6.98</v>
      </c>
      <c r="H66" s="41">
        <v>6.95</v>
      </c>
      <c r="I66" s="42">
        <v>0.43165467625898568</v>
      </c>
      <c r="J66" s="43">
        <v>68</v>
      </c>
      <c r="K66" s="43">
        <v>2520333</v>
      </c>
      <c r="L66" s="43">
        <v>17474265.5</v>
      </c>
      <c r="M66" s="44">
        <v>5</v>
      </c>
      <c r="N66" s="45" t="s">
        <v>367</v>
      </c>
    </row>
    <row r="67" spans="1:14" ht="20.100000000000001" customHeight="1">
      <c r="A67" s="122" t="s">
        <v>19</v>
      </c>
      <c r="B67" s="122"/>
      <c r="C67" s="122"/>
      <c r="D67" s="122"/>
      <c r="E67" s="122"/>
      <c r="F67" s="122"/>
      <c r="G67" s="122"/>
      <c r="H67" s="122"/>
      <c r="I67" s="122"/>
      <c r="J67" s="47">
        <f>SUM(J62:J66)</f>
        <v>100</v>
      </c>
      <c r="K67" s="48">
        <f>SUM(K62:K66)</f>
        <v>3159082</v>
      </c>
      <c r="L67" s="48">
        <f>SUM(L62:L66)</f>
        <v>18751379.670000002</v>
      </c>
      <c r="M67" s="48">
        <v>5</v>
      </c>
      <c r="N67" s="52" t="s">
        <v>14</v>
      </c>
    </row>
    <row r="68" spans="1:14" ht="20.100000000000001" customHeight="1">
      <c r="A68" s="122" t="s">
        <v>20</v>
      </c>
      <c r="B68" s="122"/>
      <c r="C68" s="122"/>
      <c r="D68" s="122"/>
      <c r="E68" s="122"/>
      <c r="F68" s="122"/>
      <c r="G68" s="122"/>
      <c r="H68" s="122"/>
      <c r="I68" s="122"/>
      <c r="J68" s="48">
        <f>J67+J60+J53+J38+J30+J25+J21</f>
        <v>4211</v>
      </c>
      <c r="K68" s="48">
        <f>K67+K60+K53+K38+K30+K25+K21</f>
        <v>3169943578</v>
      </c>
      <c r="L68" s="48">
        <f>L67+L60+L53+L38+L30+L25+L21</f>
        <v>5711871572.6900005</v>
      </c>
      <c r="M68" s="55">
        <v>5</v>
      </c>
      <c r="N68" s="56" t="s">
        <v>21</v>
      </c>
    </row>
    <row r="69" spans="1:14" ht="20.100000000000001" customHeight="1">
      <c r="J69" s="19"/>
      <c r="K69" s="19"/>
      <c r="L69" s="19"/>
      <c r="M69" s="4"/>
    </row>
    <row r="70" spans="1:14" ht="20.100000000000001" customHeight="1">
      <c r="J70" s="4"/>
      <c r="K70" s="4"/>
      <c r="L70" s="4"/>
      <c r="M70" s="19"/>
      <c r="N70" s="19"/>
    </row>
    <row r="71" spans="1:14" ht="20.100000000000001" customHeight="1">
      <c r="K71" s="7"/>
      <c r="L71" s="7"/>
    </row>
    <row r="72" spans="1:14" ht="20.100000000000001" customHeight="1"/>
  </sheetData>
  <mergeCells count="22">
    <mergeCell ref="B1:N1"/>
    <mergeCell ref="B39:N39"/>
    <mergeCell ref="A68:B68"/>
    <mergeCell ref="C68:I68"/>
    <mergeCell ref="A53:B53"/>
    <mergeCell ref="C53:I53"/>
    <mergeCell ref="C26:N26"/>
    <mergeCell ref="A67:B67"/>
    <mergeCell ref="C60:I60"/>
    <mergeCell ref="B61:N61"/>
    <mergeCell ref="A60:B60"/>
    <mergeCell ref="C67:I67"/>
    <mergeCell ref="A42:B42"/>
    <mergeCell ref="M42:N42"/>
    <mergeCell ref="B40:N40"/>
    <mergeCell ref="B2:N2"/>
    <mergeCell ref="M54:N54"/>
    <mergeCell ref="B4:N4"/>
    <mergeCell ref="C21:I21"/>
    <mergeCell ref="A54:B54"/>
    <mergeCell ref="C22:N22"/>
    <mergeCell ref="C31:N31"/>
  </mergeCells>
  <printOptions horizontalCentered="1"/>
  <pageMargins left="0" right="0" top="0" bottom="0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384</v>
      </c>
      <c r="B1" s="23" t="s">
        <v>4</v>
      </c>
      <c r="C1" s="155" t="s">
        <v>424</v>
      </c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</row>
    <row r="2" spans="1:15" s="20" customFormat="1" ht="23.25" customHeight="1">
      <c r="B2" s="29" t="s">
        <v>5</v>
      </c>
      <c r="C2" s="157" t="s">
        <v>425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59" t="s">
        <v>3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</row>
    <row r="5" spans="1:15" ht="20.100000000000001" customHeight="1">
      <c r="B5" s="61" t="s">
        <v>248</v>
      </c>
      <c r="C5" s="61" t="s">
        <v>106</v>
      </c>
      <c r="D5" s="71">
        <v>0.6</v>
      </c>
      <c r="E5" s="71">
        <v>0.62</v>
      </c>
      <c r="F5" s="71">
        <v>0.6</v>
      </c>
      <c r="G5" s="71">
        <v>0.62</v>
      </c>
      <c r="H5" s="71">
        <v>0.62</v>
      </c>
      <c r="I5" s="71">
        <v>0.6</v>
      </c>
      <c r="J5" s="72">
        <v>3.3333333333333437</v>
      </c>
      <c r="K5" s="73">
        <v>19</v>
      </c>
      <c r="L5" s="73">
        <v>10468701</v>
      </c>
      <c r="M5" s="73">
        <v>6420907.6099999994</v>
      </c>
      <c r="N5" s="74">
        <v>5</v>
      </c>
      <c r="O5" s="12" t="s">
        <v>107</v>
      </c>
    </row>
    <row r="6" spans="1:15" ht="20.100000000000001" customHeight="1">
      <c r="B6" s="61" t="s">
        <v>435</v>
      </c>
      <c r="C6" s="61" t="s">
        <v>246</v>
      </c>
      <c r="D6" s="71">
        <v>0.31</v>
      </c>
      <c r="E6" s="71">
        <v>0.31</v>
      </c>
      <c r="F6" s="71">
        <v>0.31</v>
      </c>
      <c r="G6" s="71">
        <v>0.31</v>
      </c>
      <c r="H6" s="71">
        <v>0.31</v>
      </c>
      <c r="I6" s="71">
        <v>0.31</v>
      </c>
      <c r="J6" s="72">
        <v>0</v>
      </c>
      <c r="K6" s="73">
        <v>1</v>
      </c>
      <c r="L6" s="73">
        <v>112229</v>
      </c>
      <c r="M6" s="73">
        <v>34790.99</v>
      </c>
      <c r="N6" s="74">
        <v>1</v>
      </c>
      <c r="O6" s="12" t="s">
        <v>247</v>
      </c>
    </row>
    <row r="7" spans="1:15" ht="20.100000000000001" customHeight="1">
      <c r="B7" s="61" t="s">
        <v>190</v>
      </c>
      <c r="C7" s="61" t="s">
        <v>189</v>
      </c>
      <c r="D7" s="71">
        <v>0.1</v>
      </c>
      <c r="E7" s="71">
        <v>0.1</v>
      </c>
      <c r="F7" s="71">
        <v>0.1</v>
      </c>
      <c r="G7" s="71">
        <v>0.1</v>
      </c>
      <c r="H7" s="71">
        <v>0.1</v>
      </c>
      <c r="I7" s="71">
        <v>0.1</v>
      </c>
      <c r="J7" s="72">
        <v>0</v>
      </c>
      <c r="K7" s="73">
        <v>1</v>
      </c>
      <c r="L7" s="73">
        <v>100000</v>
      </c>
      <c r="M7" s="73">
        <v>10000</v>
      </c>
      <c r="N7" s="74">
        <v>1</v>
      </c>
      <c r="O7" s="12" t="s">
        <v>249</v>
      </c>
    </row>
    <row r="8" spans="1:15" ht="20.100000000000001" customHeight="1">
      <c r="B8" s="61" t="s">
        <v>431</v>
      </c>
      <c r="C8" s="61" t="s">
        <v>152</v>
      </c>
      <c r="D8" s="71">
        <v>0.2</v>
      </c>
      <c r="E8" s="71">
        <v>0.2</v>
      </c>
      <c r="F8" s="71">
        <v>0.2</v>
      </c>
      <c r="G8" s="71">
        <v>0.2</v>
      </c>
      <c r="H8" s="71">
        <v>0.2</v>
      </c>
      <c r="I8" s="71">
        <v>0.2</v>
      </c>
      <c r="J8" s="72">
        <v>0</v>
      </c>
      <c r="K8" s="73">
        <v>6</v>
      </c>
      <c r="L8" s="73">
        <v>6545724</v>
      </c>
      <c r="M8" s="73">
        <v>1309144.8</v>
      </c>
      <c r="N8" s="74">
        <v>3</v>
      </c>
      <c r="O8" s="12" t="s">
        <v>153</v>
      </c>
    </row>
    <row r="9" spans="1:15" ht="20.100000000000001" customHeight="1">
      <c r="B9" s="61" t="s">
        <v>267</v>
      </c>
      <c r="C9" s="61" t="s">
        <v>268</v>
      </c>
      <c r="D9" s="71">
        <v>1</v>
      </c>
      <c r="E9" s="71">
        <v>1.01</v>
      </c>
      <c r="F9" s="71">
        <v>1</v>
      </c>
      <c r="G9" s="71">
        <v>1</v>
      </c>
      <c r="H9" s="71">
        <v>1.01</v>
      </c>
      <c r="I9" s="71">
        <v>1</v>
      </c>
      <c r="J9" s="72">
        <v>1.0000000000000009</v>
      </c>
      <c r="K9" s="73">
        <v>11</v>
      </c>
      <c r="L9" s="73">
        <v>434942133</v>
      </c>
      <c r="M9" s="73">
        <v>436091554.32999998</v>
      </c>
      <c r="N9" s="74">
        <v>1</v>
      </c>
      <c r="O9" s="12" t="s">
        <v>269</v>
      </c>
    </row>
    <row r="10" spans="1:15" ht="20.100000000000001" customHeight="1">
      <c r="B10" s="153" t="s">
        <v>13</v>
      </c>
      <c r="C10" s="153"/>
      <c r="D10" s="154"/>
      <c r="E10" s="154"/>
      <c r="F10" s="154"/>
      <c r="G10" s="154"/>
      <c r="H10" s="154"/>
      <c r="I10" s="154"/>
      <c r="J10" s="154"/>
      <c r="K10" s="76">
        <f>SUM(K5:K9)</f>
        <v>38</v>
      </c>
      <c r="L10" s="76">
        <f>SUM(L5:L9)</f>
        <v>452168787</v>
      </c>
      <c r="M10" s="76">
        <f>SUM(M5:M9)</f>
        <v>443866397.72999996</v>
      </c>
      <c r="N10" s="75">
        <v>5</v>
      </c>
      <c r="O10" s="77" t="s">
        <v>14</v>
      </c>
    </row>
    <row r="11" spans="1:15" ht="20.100000000000001" customHeight="1">
      <c r="B11" s="85" t="s">
        <v>114</v>
      </c>
      <c r="C11" s="159"/>
      <c r="D11" s="159" t="s">
        <v>116</v>
      </c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</row>
    <row r="12" spans="1:15" ht="20.100000000000001" customHeight="1">
      <c r="B12" s="61" t="s">
        <v>428</v>
      </c>
      <c r="C12" s="61" t="s">
        <v>209</v>
      </c>
      <c r="D12" s="71">
        <v>0.85</v>
      </c>
      <c r="E12" s="71">
        <v>0.85</v>
      </c>
      <c r="F12" s="71">
        <v>0.85</v>
      </c>
      <c r="G12" s="71">
        <v>0.85</v>
      </c>
      <c r="H12" s="71">
        <v>0.85</v>
      </c>
      <c r="I12" s="71">
        <v>0.85</v>
      </c>
      <c r="J12" s="72">
        <v>0</v>
      </c>
      <c r="K12" s="73">
        <v>1</v>
      </c>
      <c r="L12" s="73">
        <v>45781</v>
      </c>
      <c r="M12" s="73">
        <v>38913.85</v>
      </c>
      <c r="N12" s="74">
        <v>1</v>
      </c>
      <c r="O12" s="12" t="s">
        <v>304</v>
      </c>
    </row>
    <row r="13" spans="1:15" ht="20.100000000000001" customHeight="1">
      <c r="B13" s="61" t="s">
        <v>306</v>
      </c>
      <c r="C13" s="61" t="s">
        <v>307</v>
      </c>
      <c r="D13" s="71">
        <v>3.63</v>
      </c>
      <c r="E13" s="71">
        <v>4.41</v>
      </c>
      <c r="F13" s="71">
        <v>3.63</v>
      </c>
      <c r="G13" s="71">
        <v>4.4000000000000004</v>
      </c>
      <c r="H13" s="71">
        <v>4.4000000000000004</v>
      </c>
      <c r="I13" s="71">
        <v>3.46</v>
      </c>
      <c r="J13" s="72">
        <v>27.167630057803471</v>
      </c>
      <c r="K13" s="73">
        <v>10</v>
      </c>
      <c r="L13" s="73">
        <v>239096</v>
      </c>
      <c r="M13" s="73">
        <v>996279.6</v>
      </c>
      <c r="N13" s="74">
        <v>5</v>
      </c>
      <c r="O13" s="12" t="s">
        <v>308</v>
      </c>
    </row>
    <row r="14" spans="1:15" ht="20.100000000000001" customHeight="1">
      <c r="B14" s="153" t="s">
        <v>115</v>
      </c>
      <c r="C14" s="153"/>
      <c r="D14" s="154"/>
      <c r="E14" s="154"/>
      <c r="F14" s="154"/>
      <c r="G14" s="154"/>
      <c r="H14" s="154"/>
      <c r="I14" s="154"/>
      <c r="J14" s="154"/>
      <c r="K14" s="76">
        <f>SUM(K12:K13)</f>
        <v>11</v>
      </c>
      <c r="L14" s="76">
        <f>SUM(L12:L13)</f>
        <v>284877</v>
      </c>
      <c r="M14" s="76">
        <f>SUM(M12:M13)</f>
        <v>1035193.45</v>
      </c>
      <c r="N14" s="75">
        <v>5</v>
      </c>
      <c r="O14" s="77" t="s">
        <v>14</v>
      </c>
    </row>
    <row r="15" spans="1:15" ht="20.100000000000001" customHeight="1">
      <c r="B15" s="85" t="s">
        <v>28</v>
      </c>
      <c r="C15" s="159" t="s">
        <v>30</v>
      </c>
      <c r="D15" s="159" t="s">
        <v>31</v>
      </c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</row>
    <row r="16" spans="1:15" ht="20.100000000000001" customHeight="1">
      <c r="B16" s="61" t="s">
        <v>387</v>
      </c>
      <c r="C16" s="61" t="s">
        <v>201</v>
      </c>
      <c r="D16" s="71">
        <v>1.78</v>
      </c>
      <c r="E16" s="71">
        <v>1.96</v>
      </c>
      <c r="F16" s="71">
        <v>1.75</v>
      </c>
      <c r="G16" s="71">
        <v>1.91</v>
      </c>
      <c r="H16" s="71">
        <v>1.9</v>
      </c>
      <c r="I16" s="71">
        <v>1.73</v>
      </c>
      <c r="J16" s="72">
        <v>9.8265895953757223</v>
      </c>
      <c r="K16" s="73">
        <v>189</v>
      </c>
      <c r="L16" s="73">
        <v>12045025</v>
      </c>
      <c r="M16" s="73">
        <v>22589856.239999998</v>
      </c>
      <c r="N16" s="74">
        <v>5</v>
      </c>
      <c r="O16" s="12" t="s">
        <v>202</v>
      </c>
    </row>
    <row r="17" spans="2:15" ht="20.100000000000001" customHeight="1">
      <c r="B17" s="153" t="s">
        <v>388</v>
      </c>
      <c r="C17" s="153"/>
      <c r="D17" s="154"/>
      <c r="E17" s="154"/>
      <c r="F17" s="154"/>
      <c r="G17" s="154"/>
      <c r="H17" s="154"/>
      <c r="I17" s="154"/>
      <c r="J17" s="154"/>
      <c r="K17" s="76">
        <f>SUM(K16)</f>
        <v>189</v>
      </c>
      <c r="L17" s="76">
        <f>SUM(L16)</f>
        <v>12045025</v>
      </c>
      <c r="M17" s="76">
        <f>SUM(M16)</f>
        <v>22589856.239999998</v>
      </c>
      <c r="N17" s="75">
        <v>5</v>
      </c>
      <c r="O17" s="77" t="s">
        <v>14</v>
      </c>
    </row>
    <row r="18" spans="2:15" ht="20.100000000000001" customHeight="1">
      <c r="B18" s="85" t="s">
        <v>76</v>
      </c>
      <c r="C18" s="159" t="s">
        <v>96</v>
      </c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</row>
    <row r="19" spans="2:15" ht="20.100000000000001" customHeight="1">
      <c r="B19" s="61" t="s">
        <v>81</v>
      </c>
      <c r="C19" s="61" t="s">
        <v>82</v>
      </c>
      <c r="D19" s="71">
        <v>2.77</v>
      </c>
      <c r="E19" s="71">
        <v>2.93</v>
      </c>
      <c r="F19" s="71">
        <v>2.7</v>
      </c>
      <c r="G19" s="71">
        <v>2.83</v>
      </c>
      <c r="H19" s="71">
        <v>2.83</v>
      </c>
      <c r="I19" s="71">
        <v>2.75</v>
      </c>
      <c r="J19" s="72">
        <v>2.9090909090909056</v>
      </c>
      <c r="K19" s="73">
        <v>48</v>
      </c>
      <c r="L19" s="73">
        <v>5330779</v>
      </c>
      <c r="M19" s="73">
        <v>15142109.219999999</v>
      </c>
      <c r="N19" s="74">
        <v>5</v>
      </c>
      <c r="O19" s="12" t="s">
        <v>83</v>
      </c>
    </row>
    <row r="20" spans="2:15" ht="20.100000000000001" customHeight="1">
      <c r="B20" s="61" t="s">
        <v>429</v>
      </c>
      <c r="C20" s="61" t="s">
        <v>131</v>
      </c>
      <c r="D20" s="71">
        <v>1</v>
      </c>
      <c r="E20" s="71">
        <v>1</v>
      </c>
      <c r="F20" s="71">
        <v>0.99</v>
      </c>
      <c r="G20" s="71">
        <v>0.99</v>
      </c>
      <c r="H20" s="71">
        <v>0.99</v>
      </c>
      <c r="I20" s="71">
        <v>1</v>
      </c>
      <c r="J20" s="72">
        <v>-1.0000000000000009</v>
      </c>
      <c r="K20" s="73">
        <v>3</v>
      </c>
      <c r="L20" s="73">
        <v>7178</v>
      </c>
      <c r="M20" s="73">
        <v>7128</v>
      </c>
      <c r="N20" s="74">
        <v>2</v>
      </c>
      <c r="O20" s="12" t="s">
        <v>132</v>
      </c>
    </row>
    <row r="21" spans="2:15" ht="20.100000000000001" customHeight="1">
      <c r="B21" s="153" t="s">
        <v>171</v>
      </c>
      <c r="C21" s="153"/>
      <c r="D21" s="154"/>
      <c r="E21" s="154"/>
      <c r="F21" s="154"/>
      <c r="G21" s="154"/>
      <c r="H21" s="154"/>
      <c r="I21" s="154"/>
      <c r="J21" s="154"/>
      <c r="K21" s="76">
        <f>SUM(K19:K20)</f>
        <v>51</v>
      </c>
      <c r="L21" s="76">
        <f>SUM(L19:L20)</f>
        <v>5337957</v>
      </c>
      <c r="M21" s="76">
        <f>SUM(M19:M20)</f>
        <v>15149237.219999999</v>
      </c>
      <c r="N21" s="75">
        <v>5</v>
      </c>
      <c r="O21" s="77" t="s">
        <v>14</v>
      </c>
    </row>
    <row r="22" spans="2:15" ht="20.100000000000001" customHeight="1">
      <c r="B22" s="85" t="s">
        <v>16</v>
      </c>
      <c r="C22" s="159" t="s">
        <v>63</v>
      </c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 t="s">
        <v>63</v>
      </c>
      <c r="O22" s="159"/>
    </row>
    <row r="23" spans="2:15" ht="20.100000000000001" customHeight="1">
      <c r="B23" s="61" t="s">
        <v>433</v>
      </c>
      <c r="C23" s="61" t="s">
        <v>172</v>
      </c>
      <c r="D23" s="71">
        <v>27</v>
      </c>
      <c r="E23" s="71">
        <v>28</v>
      </c>
      <c r="F23" s="71">
        <v>27</v>
      </c>
      <c r="G23" s="71">
        <v>28</v>
      </c>
      <c r="H23" s="71">
        <v>28</v>
      </c>
      <c r="I23" s="71">
        <v>27</v>
      </c>
      <c r="J23" s="72">
        <v>3.7037037037036979</v>
      </c>
      <c r="K23" s="73">
        <v>10</v>
      </c>
      <c r="L23" s="73">
        <v>246178</v>
      </c>
      <c r="M23" s="73">
        <v>6757245</v>
      </c>
      <c r="N23" s="74">
        <v>3</v>
      </c>
      <c r="O23" s="12" t="s">
        <v>173</v>
      </c>
    </row>
    <row r="24" spans="2:15" ht="20.100000000000001" customHeight="1">
      <c r="B24" s="153"/>
      <c r="C24" s="153"/>
      <c r="D24" s="154"/>
      <c r="E24" s="154"/>
      <c r="F24" s="154"/>
      <c r="G24" s="154"/>
      <c r="H24" s="154"/>
      <c r="I24" s="154"/>
      <c r="J24" s="154"/>
      <c r="K24" s="76">
        <f>K23</f>
        <v>10</v>
      </c>
      <c r="L24" s="76">
        <f t="shared" ref="L24:M24" si="0">L23</f>
        <v>246178</v>
      </c>
      <c r="M24" s="76">
        <f t="shared" si="0"/>
        <v>6757245</v>
      </c>
      <c r="N24" s="75">
        <v>3</v>
      </c>
      <c r="O24" s="77" t="s">
        <v>14</v>
      </c>
    </row>
    <row r="25" spans="2:15" ht="20.100000000000001" customHeight="1">
      <c r="B25" s="153" t="s">
        <v>20</v>
      </c>
      <c r="C25" s="153"/>
      <c r="D25" s="154"/>
      <c r="E25" s="154"/>
      <c r="F25" s="154"/>
      <c r="G25" s="154"/>
      <c r="H25" s="154"/>
      <c r="I25" s="154"/>
      <c r="J25" s="154"/>
      <c r="K25" s="76">
        <f>K21+K17+K14+K10+K24</f>
        <v>299</v>
      </c>
      <c r="L25" s="76">
        <f>L21+L17+L14+L10+L24</f>
        <v>470082824</v>
      </c>
      <c r="M25" s="76">
        <f>M21+M17+M14+M10+M24</f>
        <v>489397929.63999999</v>
      </c>
      <c r="N25" s="75">
        <v>5</v>
      </c>
      <c r="O25" s="77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C22:O22"/>
    <mergeCell ref="B24:C24"/>
    <mergeCell ref="D24:J24"/>
    <mergeCell ref="B25:C25"/>
    <mergeCell ref="D25:J25"/>
    <mergeCell ref="B21:C21"/>
    <mergeCell ref="D21:J21"/>
    <mergeCell ref="C1:O1"/>
    <mergeCell ref="C2:O2"/>
    <mergeCell ref="C4:O4"/>
    <mergeCell ref="D10:J10"/>
    <mergeCell ref="C18:O18"/>
    <mergeCell ref="B17:C17"/>
    <mergeCell ref="D17:J17"/>
    <mergeCell ref="C15:O15"/>
    <mergeCell ref="B10:C10"/>
    <mergeCell ref="C11:O11"/>
    <mergeCell ref="B14:C14"/>
    <mergeCell ref="D14:J14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9"/>
  <sheetViews>
    <sheetView rightToLeft="1" topLeftCell="A4" zoomScaleNormal="100" workbookViewId="0">
      <selection activeCell="B23" sqref="B23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60" t="s">
        <v>422</v>
      </c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</row>
    <row r="2" spans="2:15" s="2" customFormat="1" ht="27.75" customHeight="1">
      <c r="B2" s="27" t="s">
        <v>5</v>
      </c>
      <c r="C2" s="152" t="s">
        <v>423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59" t="s">
        <v>3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</row>
    <row r="5" spans="2:15" ht="20.100000000000001" customHeight="1">
      <c r="B5" s="78" t="s">
        <v>228</v>
      </c>
      <c r="C5" s="79" t="s">
        <v>229</v>
      </c>
      <c r="D5" s="80">
        <v>0.14000000000000001</v>
      </c>
      <c r="E5" s="80">
        <v>0.15</v>
      </c>
      <c r="F5" s="80">
        <v>0.13</v>
      </c>
      <c r="G5" s="80">
        <v>0.15</v>
      </c>
      <c r="H5" s="80">
        <v>0.15</v>
      </c>
      <c r="I5" s="80">
        <v>0.14000000000000001</v>
      </c>
      <c r="J5" s="81">
        <v>7.1428571428571397</v>
      </c>
      <c r="K5" s="82">
        <v>137</v>
      </c>
      <c r="L5" s="83">
        <v>689790052</v>
      </c>
      <c r="M5" s="83">
        <v>100352794.63</v>
      </c>
      <c r="N5" s="84">
        <v>5</v>
      </c>
      <c r="O5" s="24" t="s">
        <v>230</v>
      </c>
    </row>
    <row r="6" spans="2:15" ht="20.100000000000001" customHeight="1">
      <c r="B6" s="153" t="s">
        <v>13</v>
      </c>
      <c r="C6" s="153"/>
      <c r="D6" s="154"/>
      <c r="E6" s="154"/>
      <c r="F6" s="154"/>
      <c r="G6" s="154"/>
      <c r="H6" s="154"/>
      <c r="I6" s="154"/>
      <c r="J6" s="154"/>
      <c r="K6" s="76">
        <f>SUM(K5:K5)</f>
        <v>137</v>
      </c>
      <c r="L6" s="76">
        <f>SUM(L5:L5)</f>
        <v>689790052</v>
      </c>
      <c r="M6" s="76">
        <f>SUM(M5:M5)</f>
        <v>100352794.63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59" t="s">
        <v>31</v>
      </c>
      <c r="D7" s="159" t="s">
        <v>31</v>
      </c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</row>
    <row r="8" spans="2:15" ht="20.100000000000001" customHeight="1">
      <c r="B8" s="78" t="s">
        <v>375</v>
      </c>
      <c r="C8" s="79" t="s">
        <v>178</v>
      </c>
      <c r="D8" s="80">
        <v>1.74</v>
      </c>
      <c r="E8" s="80">
        <v>1.89</v>
      </c>
      <c r="F8" s="80">
        <v>1.74</v>
      </c>
      <c r="G8" s="80">
        <v>1.8</v>
      </c>
      <c r="H8" s="80">
        <v>1.89</v>
      </c>
      <c r="I8" s="80">
        <v>1.75</v>
      </c>
      <c r="J8" s="81">
        <v>7.9999999999999849</v>
      </c>
      <c r="K8" s="82">
        <v>24</v>
      </c>
      <c r="L8" s="83">
        <v>760130</v>
      </c>
      <c r="M8" s="83">
        <v>1369625.8399999999</v>
      </c>
      <c r="N8" s="84">
        <v>3</v>
      </c>
      <c r="O8" s="24" t="s">
        <v>180</v>
      </c>
    </row>
    <row r="9" spans="2:15" ht="20.100000000000001" customHeight="1">
      <c r="B9" s="78" t="s">
        <v>403</v>
      </c>
      <c r="C9" s="79" t="s">
        <v>214</v>
      </c>
      <c r="D9" s="80">
        <v>0.84</v>
      </c>
      <c r="E9" s="80">
        <v>0.84</v>
      </c>
      <c r="F9" s="80">
        <v>0.83</v>
      </c>
      <c r="G9" s="80">
        <v>0.84</v>
      </c>
      <c r="H9" s="80">
        <v>0.83</v>
      </c>
      <c r="I9" s="80">
        <v>0.88</v>
      </c>
      <c r="J9" s="81">
        <v>-5.6818181818181879</v>
      </c>
      <c r="K9" s="82">
        <v>11</v>
      </c>
      <c r="L9" s="83">
        <v>556338</v>
      </c>
      <c r="M9" s="83">
        <v>466466.7</v>
      </c>
      <c r="N9" s="84">
        <v>3</v>
      </c>
      <c r="O9" s="24" t="s">
        <v>215</v>
      </c>
    </row>
    <row r="10" spans="2:15" ht="20.100000000000001" customHeight="1">
      <c r="B10" s="153" t="s">
        <v>94</v>
      </c>
      <c r="C10" s="153"/>
      <c r="D10" s="154"/>
      <c r="E10" s="154"/>
      <c r="F10" s="154"/>
      <c r="G10" s="154"/>
      <c r="H10" s="154"/>
      <c r="I10" s="154"/>
      <c r="J10" s="154"/>
      <c r="K10" s="76">
        <f>SUM(K8:K9)</f>
        <v>35</v>
      </c>
      <c r="L10" s="76">
        <f>SUM(L8:L9)</f>
        <v>1316468</v>
      </c>
      <c r="M10" s="76">
        <f>SUM(M8:M9)</f>
        <v>1836092.5399999998</v>
      </c>
      <c r="N10" s="75">
        <v>3</v>
      </c>
      <c r="O10" s="77" t="s">
        <v>14</v>
      </c>
    </row>
    <row r="11" spans="2:15" ht="20.100000000000001" customHeight="1">
      <c r="B11" s="85" t="s">
        <v>76</v>
      </c>
      <c r="C11" s="159" t="s">
        <v>30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</row>
    <row r="12" spans="2:15" ht="20.100000000000001" customHeight="1">
      <c r="B12" s="78" t="s">
        <v>386</v>
      </c>
      <c r="C12" s="79" t="s">
        <v>77</v>
      </c>
      <c r="D12" s="80">
        <v>1.5</v>
      </c>
      <c r="E12" s="80">
        <v>1.5</v>
      </c>
      <c r="F12" s="80">
        <v>1.5</v>
      </c>
      <c r="G12" s="80">
        <v>1.5</v>
      </c>
      <c r="H12" s="95">
        <v>1.5</v>
      </c>
      <c r="I12" s="95">
        <v>1.5</v>
      </c>
      <c r="J12" s="81">
        <v>0</v>
      </c>
      <c r="K12" s="82">
        <v>4</v>
      </c>
      <c r="L12" s="83">
        <v>386156</v>
      </c>
      <c r="M12" s="83">
        <v>579234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1.21</v>
      </c>
      <c r="E13" s="80">
        <v>1.32</v>
      </c>
      <c r="F13" s="80">
        <v>1.2</v>
      </c>
      <c r="G13" s="80">
        <v>1.26</v>
      </c>
      <c r="H13" s="80">
        <v>1.28</v>
      </c>
      <c r="I13" s="80">
        <v>1.19</v>
      </c>
      <c r="J13" s="81">
        <v>7.5630252100840512</v>
      </c>
      <c r="K13" s="82">
        <v>93</v>
      </c>
      <c r="L13" s="83">
        <v>21288217</v>
      </c>
      <c r="M13" s="83">
        <v>26880489.91</v>
      </c>
      <c r="N13" s="84">
        <v>5</v>
      </c>
      <c r="O13" s="24" t="s">
        <v>343</v>
      </c>
    </row>
    <row r="14" spans="2:15" ht="20.100000000000001" customHeight="1">
      <c r="B14" s="78" t="s">
        <v>397</v>
      </c>
      <c r="C14" s="79" t="s">
        <v>145</v>
      </c>
      <c r="D14" s="80">
        <v>1.94</v>
      </c>
      <c r="E14" s="80">
        <v>1.97</v>
      </c>
      <c r="F14" s="80">
        <v>1.88</v>
      </c>
      <c r="G14" s="80">
        <v>1.89</v>
      </c>
      <c r="H14" s="80">
        <v>1.9</v>
      </c>
      <c r="I14" s="80">
        <v>1.85</v>
      </c>
      <c r="J14" s="81">
        <v>2.7027027027026973</v>
      </c>
      <c r="K14" s="82">
        <v>10</v>
      </c>
      <c r="L14" s="83">
        <v>372839</v>
      </c>
      <c r="M14" s="83">
        <v>704232.21</v>
      </c>
      <c r="N14" s="84">
        <v>4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1.8</v>
      </c>
      <c r="E15" s="80">
        <v>1.85</v>
      </c>
      <c r="F15" s="80">
        <v>1.77</v>
      </c>
      <c r="G15" s="80">
        <v>1.8</v>
      </c>
      <c r="H15" s="80">
        <v>1.79</v>
      </c>
      <c r="I15" s="80">
        <v>1.79</v>
      </c>
      <c r="J15" s="81">
        <v>0</v>
      </c>
      <c r="K15" s="82">
        <v>30</v>
      </c>
      <c r="L15" s="83">
        <v>2496616</v>
      </c>
      <c r="M15" s="83">
        <v>4496197.76</v>
      </c>
      <c r="N15" s="84">
        <v>5</v>
      </c>
      <c r="O15" s="24" t="s">
        <v>80</v>
      </c>
    </row>
    <row r="16" spans="2:15" ht="20.100000000000001" customHeight="1">
      <c r="B16" s="78" t="s">
        <v>406</v>
      </c>
      <c r="C16" s="79" t="s">
        <v>88</v>
      </c>
      <c r="D16" s="80">
        <v>2.59</v>
      </c>
      <c r="E16" s="80">
        <v>3.12</v>
      </c>
      <c r="F16" s="80">
        <v>2.59</v>
      </c>
      <c r="G16" s="80">
        <v>2.94</v>
      </c>
      <c r="H16" s="80">
        <v>3.05</v>
      </c>
      <c r="I16" s="80">
        <v>2.59</v>
      </c>
      <c r="J16" s="81">
        <v>17.76061776061777</v>
      </c>
      <c r="K16" s="82">
        <v>66</v>
      </c>
      <c r="L16" s="83">
        <v>7320216</v>
      </c>
      <c r="M16" s="83">
        <v>21527333.399999999</v>
      </c>
      <c r="N16" s="84">
        <v>5</v>
      </c>
      <c r="O16" s="24" t="s">
        <v>89</v>
      </c>
    </row>
    <row r="17" spans="2:15" ht="20.100000000000001" customHeight="1">
      <c r="B17" s="78" t="s">
        <v>349</v>
      </c>
      <c r="C17" s="79" t="s">
        <v>191</v>
      </c>
      <c r="D17" s="80">
        <v>1.0900000000000001</v>
      </c>
      <c r="E17" s="80">
        <v>1.3</v>
      </c>
      <c r="F17" s="80">
        <v>1.0900000000000001</v>
      </c>
      <c r="G17" s="80">
        <v>1.2</v>
      </c>
      <c r="H17" s="80">
        <v>1.3</v>
      </c>
      <c r="I17" s="80">
        <v>1.04</v>
      </c>
      <c r="J17" s="81">
        <v>25</v>
      </c>
      <c r="K17" s="82">
        <v>10</v>
      </c>
      <c r="L17" s="83">
        <v>2152867</v>
      </c>
      <c r="M17" s="83">
        <v>2577968.38</v>
      </c>
      <c r="N17" s="84">
        <v>5</v>
      </c>
      <c r="O17" s="24" t="s">
        <v>192</v>
      </c>
    </row>
    <row r="18" spans="2:15" ht="20.100000000000001" customHeight="1">
      <c r="B18" s="153" t="s">
        <v>382</v>
      </c>
      <c r="C18" s="153"/>
      <c r="D18" s="154"/>
      <c r="E18" s="154"/>
      <c r="F18" s="154"/>
      <c r="G18" s="154"/>
      <c r="H18" s="154"/>
      <c r="I18" s="154"/>
      <c r="J18" s="154"/>
      <c r="K18" s="76">
        <f>SUM(K12:K17)</f>
        <v>213</v>
      </c>
      <c r="L18" s="76">
        <f>SUM(L12:L17)</f>
        <v>34016911</v>
      </c>
      <c r="M18" s="76">
        <f>SUM(M12:M17)</f>
        <v>56765455.660000004</v>
      </c>
      <c r="N18" s="75">
        <v>5</v>
      </c>
      <c r="O18" s="77" t="s">
        <v>14</v>
      </c>
    </row>
    <row r="19" spans="2:15" ht="20.100000000000001" customHeight="1">
      <c r="B19" s="85" t="s">
        <v>16</v>
      </c>
      <c r="C19" s="159" t="s">
        <v>63</v>
      </c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 t="s">
        <v>63</v>
      </c>
      <c r="O19" s="159"/>
    </row>
    <row r="20" spans="2:15" ht="20.100000000000001" customHeight="1">
      <c r="B20" s="78" t="s">
        <v>101</v>
      </c>
      <c r="C20" s="79" t="s">
        <v>102</v>
      </c>
      <c r="D20" s="80">
        <v>19</v>
      </c>
      <c r="E20" s="80">
        <v>19.5</v>
      </c>
      <c r="F20" s="80">
        <v>18.8</v>
      </c>
      <c r="G20" s="80">
        <v>18.98</v>
      </c>
      <c r="H20" s="80">
        <v>19</v>
      </c>
      <c r="I20" s="80">
        <v>19</v>
      </c>
      <c r="J20" s="81">
        <v>0</v>
      </c>
      <c r="K20" s="82">
        <v>98</v>
      </c>
      <c r="L20" s="83">
        <v>5373231</v>
      </c>
      <c r="M20" s="83">
        <v>101962146</v>
      </c>
      <c r="N20" s="84">
        <v>5</v>
      </c>
      <c r="O20" s="24" t="s">
        <v>104</v>
      </c>
    </row>
    <row r="21" spans="2:15" ht="20.100000000000001" customHeight="1">
      <c r="B21" s="153" t="s">
        <v>17</v>
      </c>
      <c r="C21" s="153"/>
      <c r="D21" s="154"/>
      <c r="E21" s="154"/>
      <c r="F21" s="154"/>
      <c r="G21" s="154"/>
      <c r="H21" s="154"/>
      <c r="I21" s="154"/>
      <c r="J21" s="154"/>
      <c r="K21" s="76">
        <f>K20</f>
        <v>98</v>
      </c>
      <c r="L21" s="76">
        <f t="shared" ref="L21:M21" si="0">L20</f>
        <v>5373231</v>
      </c>
      <c r="M21" s="76">
        <f t="shared" si="0"/>
        <v>101962146</v>
      </c>
      <c r="N21" s="75">
        <v>5</v>
      </c>
      <c r="O21" s="77" t="s">
        <v>14</v>
      </c>
    </row>
    <row r="22" spans="2:15" ht="20.100000000000001" customHeight="1">
      <c r="B22" s="85" t="s">
        <v>18</v>
      </c>
      <c r="C22" s="159" t="s">
        <v>29</v>
      </c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 t="s">
        <v>29</v>
      </c>
      <c r="O22" s="159"/>
    </row>
    <row r="23" spans="2:15" ht="20.100000000000001" customHeight="1">
      <c r="B23" s="78" t="s">
        <v>360</v>
      </c>
      <c r="C23" s="79" t="s">
        <v>141</v>
      </c>
      <c r="D23" s="80">
        <v>4.91</v>
      </c>
      <c r="E23" s="80">
        <v>5</v>
      </c>
      <c r="F23" s="80">
        <v>4.9000000000000004</v>
      </c>
      <c r="G23" s="80">
        <v>4.93</v>
      </c>
      <c r="H23" s="80">
        <v>4.9400000000000004</v>
      </c>
      <c r="I23" s="80">
        <v>4.91</v>
      </c>
      <c r="J23" s="81">
        <v>0.61</v>
      </c>
      <c r="K23" s="82">
        <v>98</v>
      </c>
      <c r="L23" s="83">
        <v>10423887</v>
      </c>
      <c r="M23" s="83">
        <v>51387361.670000002</v>
      </c>
      <c r="N23" s="84">
        <v>5</v>
      </c>
      <c r="O23" s="24" t="s">
        <v>142</v>
      </c>
    </row>
    <row r="24" spans="2:15" ht="20.100000000000001" customHeight="1">
      <c r="B24" s="153" t="s">
        <v>19</v>
      </c>
      <c r="C24" s="153"/>
      <c r="D24" s="154"/>
      <c r="E24" s="154"/>
      <c r="F24" s="154"/>
      <c r="G24" s="154"/>
      <c r="H24" s="154"/>
      <c r="I24" s="154"/>
      <c r="J24" s="154"/>
      <c r="K24" s="76">
        <f>SUM(K23)</f>
        <v>98</v>
      </c>
      <c r="L24" s="76">
        <f>SUM(L23)</f>
        <v>10423887</v>
      </c>
      <c r="M24" s="76">
        <f>SUM(M23)</f>
        <v>51387361.670000002</v>
      </c>
      <c r="N24" s="75">
        <v>5</v>
      </c>
      <c r="O24" s="77" t="s">
        <v>14</v>
      </c>
    </row>
    <row r="25" spans="2:15" ht="20.100000000000001" customHeight="1">
      <c r="B25" s="153" t="s">
        <v>20</v>
      </c>
      <c r="C25" s="153"/>
      <c r="D25" s="127"/>
      <c r="E25" s="127"/>
      <c r="F25" s="127"/>
      <c r="G25" s="127"/>
      <c r="H25" s="127"/>
      <c r="I25" s="127"/>
      <c r="J25" s="127"/>
      <c r="K25" s="76">
        <f>K24+K21+K18+K10+K6</f>
        <v>581</v>
      </c>
      <c r="L25" s="76">
        <f>L24+L21+L18+L10+L6</f>
        <v>740920549</v>
      </c>
      <c r="M25" s="76">
        <f t="shared" ref="M25" si="1">M24+M21+M18+M10+M6</f>
        <v>312303850.5</v>
      </c>
      <c r="N25" s="76">
        <v>5</v>
      </c>
      <c r="O25" s="86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5:C25"/>
    <mergeCell ref="D25:J25"/>
    <mergeCell ref="C22:O22"/>
    <mergeCell ref="C1:O1"/>
    <mergeCell ref="C2:O2"/>
    <mergeCell ref="B21:C21"/>
    <mergeCell ref="D21:J21"/>
    <mergeCell ref="C11:O11"/>
    <mergeCell ref="B18:C18"/>
    <mergeCell ref="B10:C10"/>
    <mergeCell ref="D10:J10"/>
    <mergeCell ref="C4:O4"/>
    <mergeCell ref="D6:J6"/>
    <mergeCell ref="C7:O7"/>
    <mergeCell ref="D18:J18"/>
    <mergeCell ref="B6:C6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2026-03-15T07:53:14Z</cp:lastPrinted>
  <dcterms:created xsi:type="dcterms:W3CDTF">2004-07-25T21:47:51Z</dcterms:created>
  <dcterms:modified xsi:type="dcterms:W3CDTF">2026-03-15T08:02:01Z</dcterms:modified>
</cp:coreProperties>
</file>